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05" activeTab="3"/>
  </bookViews>
  <sheets>
    <sheet name="jesen" sheetId="1" r:id="rId1"/>
    <sheet name="pomlad" sheetId="2" r:id="rId2"/>
    <sheet name="lestvica" sheetId="3" r:id="rId3"/>
    <sheet name="izpis" sheetId="4" r:id="rId4"/>
  </sheets>
  <definedNames>
    <definedName name="E1_">'lestvica'!$C$4</definedName>
    <definedName name="E10_">'lestvica'!$C$13</definedName>
    <definedName name="E2_">'lestvica'!$C$5</definedName>
    <definedName name="E3_">'lestvica'!$C$6</definedName>
    <definedName name="E4_">'lestvica'!$C$7</definedName>
    <definedName name="E5_">'lestvica'!$C$8</definedName>
    <definedName name="E6_">'lestvica'!$C$9</definedName>
    <definedName name="E7_">'lestvica'!$C$10</definedName>
    <definedName name="E8_">'lestvica'!$C$11</definedName>
    <definedName name="E9_">'lestvica'!$C$12</definedName>
    <definedName name="ekipa_1">'lestvica'!$D$4</definedName>
    <definedName name="ekipa_10">'lestvica'!$D$13</definedName>
    <definedName name="ekipa_2">'lestvica'!$D$5</definedName>
    <definedName name="ekipa_3">'lestvica'!$D$6</definedName>
    <definedName name="ekipa_4">'lestvica'!$D$7</definedName>
    <definedName name="ekipa_5">'lestvica'!$D$8</definedName>
    <definedName name="ekipa_6">'lestvica'!$D$9</definedName>
    <definedName name="ekipa_7">'lestvica'!$D$10</definedName>
    <definedName name="ekipa_8">'lestvica'!$D$11</definedName>
    <definedName name="ekipa_9">'lestvica'!$D$12</definedName>
    <definedName name="kolo">'izpis'!$AF$2</definedName>
    <definedName name="n">'lestvica'!$N$5</definedName>
    <definedName name="_xlnm.Print_Area" localSheetId="0">'jesen'!$A$1:$G$83</definedName>
    <definedName name="_xlnm.Print_Area" localSheetId="2">'lestvica'!$A$15:$AO$73</definedName>
    <definedName name="_xlnm.Print_Area" localSheetId="1">'pomlad'!$A$1:$G$92</definedName>
    <definedName name="_xlnm.Print_Titles" localSheetId="0">'jesen'!$1:$4</definedName>
    <definedName name="_xlnm.Print_Titles" localSheetId="1">'pomlad'!$1:$4</definedName>
  </definedNames>
  <calcPr fullCalcOnLoad="1"/>
</workbook>
</file>

<file path=xl/sharedStrings.xml><?xml version="1.0" encoding="utf-8"?>
<sst xmlns="http://schemas.openxmlformats.org/spreadsheetml/2006/main" count="494" uniqueCount="79">
  <si>
    <t>Uvr.</t>
  </si>
  <si>
    <t>Z</t>
  </si>
  <si>
    <t>AC Knavs</t>
  </si>
  <si>
    <t>Razjarnikovi</t>
  </si>
  <si>
    <t>Vinje</t>
  </si>
  <si>
    <t>Zagorica</t>
  </si>
  <si>
    <t>Senožeti</t>
  </si>
  <si>
    <t>ŠD Partizan Dolsko</t>
  </si>
  <si>
    <t>Dolsko</t>
  </si>
  <si>
    <t>Studio Černe</t>
  </si>
  <si>
    <t>število sodelujočih ekip</t>
  </si>
  <si>
    <t>točke</t>
  </si>
  <si>
    <t>tekem</t>
  </si>
  <si>
    <t>R</t>
  </si>
  <si>
    <t>P</t>
  </si>
  <si>
    <t>kazenske točke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</si>
  <si>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</si>
  <si>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</si>
  <si>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</si>
  <si>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</si>
  <si>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</si>
  <si>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</si>
  <si>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</si>
  <si>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</si>
  <si>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</si>
  <si>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</si>
  <si>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Ekipa</t>
  </si>
  <si>
    <t>Točkovni razpored</t>
  </si>
  <si>
    <t>Ekipe</t>
  </si>
  <si>
    <t>razlika v golih</t>
  </si>
  <si>
    <t>dani prejeti goli</t>
  </si>
  <si>
    <t>SKUPAJ</t>
  </si>
  <si>
    <t>:</t>
  </si>
  <si>
    <t>LESTVICA</t>
  </si>
  <si>
    <t>uvr.</t>
  </si>
  <si>
    <t>ekipa</t>
  </si>
  <si>
    <t>število
odigranih
tekem</t>
  </si>
  <si>
    <t>zmaga
remi
poraz</t>
  </si>
  <si>
    <t>dani
prejeti
goli</t>
  </si>
  <si>
    <t>razlika
v
golih</t>
  </si>
  <si>
    <t>min</t>
  </si>
  <si>
    <t>goli</t>
  </si>
  <si>
    <t>igralec</t>
  </si>
  <si>
    <t>-</t>
  </si>
  <si>
    <t>Nova generacija SLS</t>
  </si>
  <si>
    <t>RAZPORED/REZULTATI TEKEM - JESENSKI DEL</t>
  </si>
  <si>
    <t>POMLAD</t>
  </si>
  <si>
    <t>JESEN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</si>
  <si>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</si>
  <si>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</si>
  <si>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</si>
  <si>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</si>
  <si>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</si>
  <si>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</si>
  <si>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</si>
  <si>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</si>
  <si>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</si>
  <si>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</si>
  <si>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</si>
  <si>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</si>
  <si>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</si>
  <si>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</si>
  <si>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</si>
  <si>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</si>
  <si>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</si>
  <si>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</si>
  <si>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Avtoservis Pogačnik Flamingo</t>
  </si>
  <si>
    <t>NK SLAVIJA</t>
  </si>
  <si>
    <t>NK TABOR 69</t>
  </si>
  <si>
    <t>NK KRANJ</t>
  </si>
  <si>
    <t>NK LIVAR</t>
  </si>
  <si>
    <t>NK KRIM</t>
  </si>
  <si>
    <t>NK KOČEVJE</t>
  </si>
  <si>
    <t>NK DRAGOMER</t>
  </si>
  <si>
    <t>NK VRHNIKA</t>
  </si>
  <si>
    <t>NK DOBROVA</t>
  </si>
  <si>
    <t>AGENCIJA 19</t>
  </si>
  <si>
    <t>RAZPORED/REZULTATI TEKEM - SPOMLADANSKI DEL</t>
  </si>
  <si>
    <t>VETERANSKA LIGA 2009/10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</si>
</sst>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m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b/>
      <sz val="12"/>
      <name val="Arial CE"/>
      <family val="2"/>
    </font>
    <font>
      <b/>
      <sz val="14"/>
      <name val="Arial CE"/>
      <family val="0"/>
    </font>
    <font>
      <u val="single"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2"/>
    </font>
    <font>
      <sz val="8"/>
      <name val="Tahoma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Continuous"/>
    </xf>
    <xf numFmtId="0" fontId="6" fillId="2" borderId="17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6" fillId="2" borderId="18" xfId="0" applyFont="1" applyFill="1" applyBorder="1" applyAlignment="1" quotePrefix="1">
      <alignment horizontal="left" vertical="center"/>
    </xf>
    <xf numFmtId="0" fontId="6" fillId="2" borderId="25" xfId="0" applyFont="1" applyFill="1" applyBorder="1" applyAlignment="1">
      <alignment horizontal="left" vertical="center" inden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right" vertical="center"/>
    </xf>
    <xf numFmtId="0" fontId="0" fillId="4" borderId="13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0" xfId="0" applyBorder="1" applyAlignment="1">
      <alignment horizontal="left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 quotePrefix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 quotePrefix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/>
    </xf>
    <xf numFmtId="0" fontId="1" fillId="0" borderId="39" xfId="0" applyFont="1" applyFill="1" applyBorder="1" applyAlignment="1" quotePrefix="1">
      <alignment horizontal="left"/>
    </xf>
    <xf numFmtId="0" fontId="1" fillId="0" borderId="38" xfId="0" applyFont="1" applyFill="1" applyBorder="1" applyAlignment="1" quotePrefix="1">
      <alignment horizontal="right" vertical="center" shrinkToFit="1"/>
    </xf>
    <xf numFmtId="14" fontId="1" fillId="0" borderId="40" xfId="0" applyNumberFormat="1" applyFont="1" applyFill="1" applyBorder="1" applyAlignment="1">
      <alignment horizontal="left"/>
    </xf>
    <xf numFmtId="0" fontId="1" fillId="0" borderId="39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3" borderId="42" xfId="0" applyFont="1" applyFill="1" applyBorder="1" applyAlignment="1" quotePrefix="1">
      <alignment horizontal="center" vertical="center"/>
    </xf>
    <xf numFmtId="0" fontId="0" fillId="0" borderId="43" xfId="0" applyBorder="1" applyAlignment="1">
      <alignment/>
    </xf>
    <xf numFmtId="0" fontId="0" fillId="3" borderId="44" xfId="0" applyFont="1" applyFill="1" applyBorder="1" applyAlignment="1" quotePrefix="1">
      <alignment horizontal="center" vertical="center"/>
    </xf>
    <xf numFmtId="0" fontId="0" fillId="3" borderId="44" xfId="0" applyFont="1" applyFill="1" applyBorder="1" applyAlignment="1" quotePrefix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3" borderId="41" xfId="0" applyFont="1" applyFill="1" applyBorder="1" applyAlignment="1" quotePrefix="1">
      <alignment horizontal="center" vertical="center"/>
    </xf>
    <xf numFmtId="0" fontId="0" fillId="3" borderId="43" xfId="0" applyFont="1" applyFill="1" applyBorder="1" applyAlignment="1" quotePrefix="1">
      <alignment horizontal="center" vertical="center"/>
    </xf>
    <xf numFmtId="0" fontId="0" fillId="3" borderId="43" xfId="0" applyFont="1" applyFill="1" applyBorder="1" applyAlignment="1" quotePrefix="1">
      <alignment horizontal="center" vertical="center"/>
    </xf>
    <xf numFmtId="0" fontId="0" fillId="3" borderId="45" xfId="0" applyFont="1" applyFill="1" applyBorder="1" applyAlignment="1" quotePrefix="1">
      <alignment horizontal="center" vertical="center"/>
    </xf>
    <xf numFmtId="0" fontId="7" fillId="2" borderId="48" xfId="0" applyFont="1" applyFill="1" applyBorder="1" applyAlignment="1" quotePrefix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left" indent="1"/>
    </xf>
    <xf numFmtId="0" fontId="0" fillId="0" borderId="48" xfId="0" applyBorder="1" applyAlignment="1">
      <alignment horizontal="center"/>
    </xf>
    <xf numFmtId="0" fontId="7" fillId="2" borderId="48" xfId="0" applyFont="1" applyFill="1" applyBorder="1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83"/>
  <sheetViews>
    <sheetView workbookViewId="0" topLeftCell="A58">
      <selection activeCell="E82" sqref="E82"/>
    </sheetView>
  </sheetViews>
  <sheetFormatPr defaultColWidth="9.00390625" defaultRowHeight="12.75"/>
  <cols>
    <col min="1" max="1" width="7.75390625" style="161" customWidth="1"/>
    <col min="2" max="2" width="26.75390625" style="161" customWidth="1"/>
    <col min="3" max="3" width="1.75390625" style="161" customWidth="1"/>
    <col min="4" max="4" width="26.75390625" style="161" customWidth="1"/>
    <col min="5" max="5" width="3.375" style="161" customWidth="1"/>
    <col min="6" max="6" width="2.625" style="161" customWidth="1"/>
    <col min="7" max="7" width="3.375" style="161" customWidth="1"/>
    <col min="8" max="16384" width="9.125" style="161" customWidth="1"/>
  </cols>
  <sheetData>
    <row r="1" spans="1:7" s="156" customFormat="1" ht="18">
      <c r="A1" s="204" t="s">
        <v>78</v>
      </c>
      <c r="B1" s="204"/>
      <c r="C1" s="204"/>
      <c r="D1" s="204"/>
      <c r="E1" s="204"/>
      <c r="F1" s="204"/>
      <c r="G1" s="204"/>
    </row>
    <row r="2" spans="1:7" s="156" customFormat="1" ht="15.75">
      <c r="A2" s="38"/>
      <c r="B2" s="38"/>
      <c r="C2" s="38"/>
      <c r="D2" s="38"/>
      <c r="E2" s="38"/>
      <c r="F2" s="38"/>
      <c r="G2" s="38"/>
    </row>
    <row r="3" spans="1:7" s="156" customFormat="1" ht="15">
      <c r="A3" s="205" t="s">
        <v>45</v>
      </c>
      <c r="B3" s="205"/>
      <c r="C3" s="205"/>
      <c r="D3" s="205"/>
      <c r="E3" s="205"/>
      <c r="F3" s="205"/>
      <c r="G3" s="205"/>
    </row>
    <row r="4" spans="1:7" s="156" customFormat="1" ht="15">
      <c r="A4" s="39"/>
      <c r="B4" s="39"/>
      <c r="C4" s="39"/>
      <c r="D4" s="39"/>
      <c r="E4" s="39"/>
      <c r="F4" s="39"/>
      <c r="G4" s="39"/>
    </row>
    <row r="5" spans="1:7" s="156" customFormat="1" ht="12.75">
      <c r="A5" s="157"/>
      <c r="B5" s="153" t="s">
        <v>48</v>
      </c>
      <c r="C5" s="152" t="s">
        <v>43</v>
      </c>
      <c r="D5" s="154">
        <v>39698</v>
      </c>
      <c r="E5" s="158"/>
      <c r="F5" s="158"/>
      <c r="G5" s="158"/>
    </row>
    <row r="6" spans="1:7" s="156" customFormat="1" ht="13.5" thickBot="1">
      <c r="A6" s="157"/>
      <c r="B6" s="158"/>
      <c r="C6" s="158"/>
      <c r="D6" s="158"/>
      <c r="E6" s="158"/>
      <c r="F6" s="158"/>
      <c r="G6" s="158"/>
    </row>
    <row r="7" spans="1:13" s="156" customFormat="1" ht="12.75">
      <c r="A7" s="168"/>
      <c r="B7" s="183" t="s">
        <v>72</v>
      </c>
      <c r="C7" s="184" t="s">
        <v>43</v>
      </c>
      <c r="D7" s="193" t="s">
        <v>74</v>
      </c>
      <c r="E7" s="196">
        <v>7</v>
      </c>
      <c r="F7" s="184" t="str">
        <f>IF(E7&lt;&gt;"",":","")</f>
        <v>:</v>
      </c>
      <c r="G7" s="185">
        <v>0</v>
      </c>
      <c r="J7"/>
      <c r="K7"/>
      <c r="L7"/>
      <c r="M7"/>
    </row>
    <row r="8" spans="1:13" s="156" customFormat="1" ht="12.75">
      <c r="A8" s="168"/>
      <c r="B8" s="186" t="s">
        <v>71</v>
      </c>
      <c r="C8" s="159" t="s">
        <v>43</v>
      </c>
      <c r="D8" s="194" t="s">
        <v>67</v>
      </c>
      <c r="E8" s="197">
        <v>4</v>
      </c>
      <c r="F8" s="159" t="str">
        <f>IF(E8&lt;&gt;"",":","")</f>
        <v>:</v>
      </c>
      <c r="G8" s="187">
        <v>1</v>
      </c>
      <c r="J8"/>
      <c r="K8"/>
      <c r="L8"/>
      <c r="M8"/>
    </row>
    <row r="9" spans="1:13" ht="12.75">
      <c r="A9" s="168"/>
      <c r="B9" s="186" t="s">
        <v>68</v>
      </c>
      <c r="C9" s="159" t="s">
        <v>43</v>
      </c>
      <c r="D9" s="194" t="s">
        <v>73</v>
      </c>
      <c r="E9" s="198">
        <v>7</v>
      </c>
      <c r="F9" s="160" t="str">
        <f>IF(E9&lt;&gt;"",":","")</f>
        <v>:</v>
      </c>
      <c r="G9" s="188">
        <v>7</v>
      </c>
      <c r="J9"/>
      <c r="K9"/>
      <c r="L9"/>
      <c r="M9"/>
    </row>
    <row r="10" spans="1:13" ht="12.75">
      <c r="A10" s="182"/>
      <c r="B10" s="186" t="s">
        <v>75</v>
      </c>
      <c r="C10" s="159" t="s">
        <v>43</v>
      </c>
      <c r="D10" s="194" t="s">
        <v>70</v>
      </c>
      <c r="E10" s="198">
        <v>8</v>
      </c>
      <c r="F10" s="160" t="str">
        <f>IF(E10&lt;&gt;"",":","")</f>
        <v>:</v>
      </c>
      <c r="G10" s="188">
        <v>0</v>
      </c>
      <c r="J10"/>
      <c r="K10"/>
      <c r="L10"/>
      <c r="M10"/>
    </row>
    <row r="11" spans="1:13" ht="13.5" thickBot="1">
      <c r="A11" s="182"/>
      <c r="B11" s="189" t="s">
        <v>76</v>
      </c>
      <c r="C11" s="190" t="s">
        <v>43</v>
      </c>
      <c r="D11" s="195" t="s">
        <v>69</v>
      </c>
      <c r="E11" s="199">
        <v>1</v>
      </c>
      <c r="F11" s="191" t="str">
        <f>IF(E11&lt;&gt;"",":","")</f>
        <v>:</v>
      </c>
      <c r="G11" s="192">
        <v>6</v>
      </c>
      <c r="J11"/>
      <c r="K11"/>
      <c r="L11"/>
      <c r="M11"/>
    </row>
    <row r="12" spans="1:7" ht="12.75">
      <c r="A12" s="162"/>
      <c r="B12" s="163"/>
      <c r="C12" s="163"/>
      <c r="D12" s="163"/>
      <c r="E12" s="163"/>
      <c r="F12" s="163"/>
      <c r="G12" s="163"/>
    </row>
    <row r="13" spans="1:13" s="164" customFormat="1" ht="12.75" customHeight="1">
      <c r="A13" s="162"/>
      <c r="B13" s="163"/>
      <c r="C13" s="163"/>
      <c r="D13" s="163"/>
      <c r="E13" s="163"/>
      <c r="F13" s="163"/>
      <c r="G13" s="163"/>
      <c r="L13" s="206"/>
      <c r="M13" s="206"/>
    </row>
    <row r="14" spans="1:13" s="156" customFormat="1" ht="12.75">
      <c r="A14" s="162"/>
      <c r="B14" s="153" t="s">
        <v>49</v>
      </c>
      <c r="C14" s="155" t="s">
        <v>43</v>
      </c>
      <c r="D14" s="154">
        <f>D5+7</f>
        <v>39705</v>
      </c>
      <c r="E14" s="165"/>
      <c r="F14" s="158"/>
      <c r="G14" s="158"/>
      <c r="L14" s="207"/>
      <c r="M14" s="207"/>
    </row>
    <row r="15" spans="1:7" s="156" customFormat="1" ht="13.5" thickBot="1">
      <c r="A15" s="157"/>
      <c r="B15" s="158"/>
      <c r="C15" s="158"/>
      <c r="D15" s="158"/>
      <c r="E15" s="158"/>
      <c r="F15" s="158"/>
      <c r="G15" s="158"/>
    </row>
    <row r="16" spans="1:12" s="156" customFormat="1" ht="12.75">
      <c r="A16" s="168"/>
      <c r="B16" s="183" t="s">
        <v>74</v>
      </c>
      <c r="C16" s="184" t="s">
        <v>43</v>
      </c>
      <c r="D16" s="193" t="s">
        <v>69</v>
      </c>
      <c r="E16" s="196">
        <v>1</v>
      </c>
      <c r="F16" s="184" t="str">
        <f>IF(E16&lt;&gt;"",":","")</f>
        <v>:</v>
      </c>
      <c r="G16" s="185">
        <v>5</v>
      </c>
      <c r="I16"/>
      <c r="J16"/>
      <c r="K16"/>
      <c r="L16"/>
    </row>
    <row r="17" spans="1:12" s="156" customFormat="1" ht="12.75">
      <c r="A17" s="168"/>
      <c r="B17" s="186" t="s">
        <v>70</v>
      </c>
      <c r="C17" s="159" t="s">
        <v>43</v>
      </c>
      <c r="D17" s="194" t="s">
        <v>76</v>
      </c>
      <c r="E17" s="197">
        <v>1</v>
      </c>
      <c r="F17" s="159" t="str">
        <f>IF(E17&lt;&gt;"",":","")</f>
        <v>:</v>
      </c>
      <c r="G17" s="187">
        <v>4</v>
      </c>
      <c r="I17"/>
      <c r="J17"/>
      <c r="K17"/>
      <c r="L17"/>
    </row>
    <row r="18" spans="1:12" s="156" customFormat="1" ht="12.75">
      <c r="A18" s="168"/>
      <c r="B18" s="186" t="s">
        <v>73</v>
      </c>
      <c r="C18" s="159" t="s">
        <v>43</v>
      </c>
      <c r="D18" s="194" t="s">
        <v>75</v>
      </c>
      <c r="E18" s="198">
        <v>1</v>
      </c>
      <c r="F18" s="160" t="str">
        <f>IF(E18&lt;&gt;"",":","")</f>
        <v>:</v>
      </c>
      <c r="G18" s="188">
        <v>5</v>
      </c>
      <c r="I18"/>
      <c r="J18"/>
      <c r="K18"/>
      <c r="L18"/>
    </row>
    <row r="19" spans="1:12" s="156" customFormat="1" ht="12.75">
      <c r="A19" s="182"/>
      <c r="B19" s="186" t="s">
        <v>67</v>
      </c>
      <c r="C19" s="159" t="s">
        <v>43</v>
      </c>
      <c r="D19" s="194" t="s">
        <v>68</v>
      </c>
      <c r="E19" s="198">
        <v>0</v>
      </c>
      <c r="F19" s="160" t="str">
        <f>IF(E19&lt;&gt;"",":","")</f>
        <v>:</v>
      </c>
      <c r="G19" s="188">
        <v>3</v>
      </c>
      <c r="I19"/>
      <c r="J19"/>
      <c r="K19"/>
      <c r="L19"/>
    </row>
    <row r="20" spans="1:12" s="156" customFormat="1" ht="13.5" thickBot="1">
      <c r="A20" s="182"/>
      <c r="B20" s="189" t="s">
        <v>72</v>
      </c>
      <c r="C20" s="190" t="s">
        <v>43</v>
      </c>
      <c r="D20" s="195" t="s">
        <v>71</v>
      </c>
      <c r="E20" s="199">
        <v>4</v>
      </c>
      <c r="F20" s="191" t="str">
        <f>IF(E20&lt;&gt;"",":","")</f>
        <v>:</v>
      </c>
      <c r="G20" s="192">
        <v>4</v>
      </c>
      <c r="I20"/>
      <c r="J20"/>
      <c r="K20"/>
      <c r="L20"/>
    </row>
    <row r="21" spans="1:7" s="156" customFormat="1" ht="12.75">
      <c r="A21" s="157"/>
      <c r="B21" s="166"/>
      <c r="C21" s="166"/>
      <c r="D21" s="166"/>
      <c r="E21" s="166"/>
      <c r="F21" s="166"/>
      <c r="G21" s="166"/>
    </row>
    <row r="22" spans="1:7" s="156" customFormat="1" ht="12.75">
      <c r="A22" s="157"/>
      <c r="B22" s="167"/>
      <c r="C22" s="167"/>
      <c r="D22" s="167"/>
      <c r="E22" s="158"/>
      <c r="F22" s="158"/>
      <c r="G22" s="158"/>
    </row>
    <row r="23" spans="1:7" s="166" customFormat="1" ht="12.75">
      <c r="A23" s="157"/>
      <c r="B23" s="153" t="s">
        <v>50</v>
      </c>
      <c r="C23" s="155" t="s">
        <v>43</v>
      </c>
      <c r="D23" s="154">
        <f>D14+7</f>
        <v>39712</v>
      </c>
      <c r="E23" s="165"/>
      <c r="F23" s="158"/>
      <c r="G23" s="158"/>
    </row>
    <row r="24" spans="1:7" s="156" customFormat="1" ht="13.5" thickBot="1">
      <c r="A24" s="157"/>
      <c r="B24" s="158"/>
      <c r="C24" s="158"/>
      <c r="D24" s="158"/>
      <c r="E24" s="158"/>
      <c r="F24" s="158"/>
      <c r="G24" s="158"/>
    </row>
    <row r="25" spans="1:12" s="156" customFormat="1" ht="12.75">
      <c r="A25" s="168"/>
      <c r="B25" s="183" t="s">
        <v>71</v>
      </c>
      <c r="C25" s="184" t="s">
        <v>43</v>
      </c>
      <c r="D25" s="193" t="s">
        <v>74</v>
      </c>
      <c r="E25" s="196">
        <v>0</v>
      </c>
      <c r="F25" s="184" t="str">
        <f>IF(E25&lt;&gt;"",":","")</f>
        <v>:</v>
      </c>
      <c r="G25" s="185">
        <v>0</v>
      </c>
      <c r="I25"/>
      <c r="J25"/>
      <c r="K25"/>
      <c r="L25"/>
    </row>
    <row r="26" spans="1:12" s="156" customFormat="1" ht="12.75">
      <c r="A26" s="168"/>
      <c r="B26" s="186" t="s">
        <v>68</v>
      </c>
      <c r="C26" s="159" t="s">
        <v>43</v>
      </c>
      <c r="D26" s="194" t="s">
        <v>72</v>
      </c>
      <c r="E26" s="197">
        <v>2</v>
      </c>
      <c r="F26" s="159" t="str">
        <f>IF(E26&lt;&gt;"",":","")</f>
        <v>:</v>
      </c>
      <c r="G26" s="187">
        <v>1</v>
      </c>
      <c r="I26"/>
      <c r="J26"/>
      <c r="K26"/>
      <c r="L26"/>
    </row>
    <row r="27" spans="1:12" s="156" customFormat="1" ht="12.75">
      <c r="A27" s="168"/>
      <c r="B27" s="186" t="s">
        <v>75</v>
      </c>
      <c r="C27" s="159" t="s">
        <v>43</v>
      </c>
      <c r="D27" s="194" t="s">
        <v>67</v>
      </c>
      <c r="E27" s="198">
        <v>7</v>
      </c>
      <c r="F27" s="160" t="str">
        <f>IF(E27&lt;&gt;"",":","")</f>
        <v>:</v>
      </c>
      <c r="G27" s="188">
        <v>0</v>
      </c>
      <c r="I27"/>
      <c r="J27"/>
      <c r="K27"/>
      <c r="L27"/>
    </row>
    <row r="28" spans="1:12" s="156" customFormat="1" ht="12.75">
      <c r="A28" s="182"/>
      <c r="B28" s="186" t="s">
        <v>76</v>
      </c>
      <c r="C28" s="159" t="s">
        <v>43</v>
      </c>
      <c r="D28" s="194" t="s">
        <v>73</v>
      </c>
      <c r="E28" s="198">
        <v>0</v>
      </c>
      <c r="F28" s="160" t="str">
        <f>IF(E28&lt;&gt;"",":","")</f>
        <v>:</v>
      </c>
      <c r="G28" s="188">
        <v>2</v>
      </c>
      <c r="I28"/>
      <c r="J28"/>
      <c r="K28"/>
      <c r="L28"/>
    </row>
    <row r="29" spans="1:12" s="156" customFormat="1" ht="13.5" thickBot="1">
      <c r="A29" s="182"/>
      <c r="B29" s="189" t="s">
        <v>69</v>
      </c>
      <c r="C29" s="190" t="s">
        <v>43</v>
      </c>
      <c r="D29" s="195" t="s">
        <v>70</v>
      </c>
      <c r="E29" s="199">
        <v>6</v>
      </c>
      <c r="F29" s="191" t="str">
        <f>IF(E29&lt;&gt;"",":","")</f>
        <v>:</v>
      </c>
      <c r="G29" s="192">
        <v>1</v>
      </c>
      <c r="I29"/>
      <c r="J29"/>
      <c r="K29"/>
      <c r="L29"/>
    </row>
    <row r="30" spans="1:7" s="156" customFormat="1" ht="12.75">
      <c r="A30" s="157"/>
      <c r="B30" s="166"/>
      <c r="C30" s="166"/>
      <c r="D30" s="166"/>
      <c r="E30" s="166"/>
      <c r="F30" s="166"/>
      <c r="G30" s="166"/>
    </row>
    <row r="31" spans="1:7" s="156" customFormat="1" ht="12.75">
      <c r="A31" s="157"/>
      <c r="B31" s="167"/>
      <c r="C31" s="167"/>
      <c r="D31" s="167"/>
      <c r="E31" s="158"/>
      <c r="F31" s="158"/>
      <c r="G31" s="158"/>
    </row>
    <row r="32" spans="1:7" s="156" customFormat="1" ht="12.75">
      <c r="A32" s="157"/>
      <c r="B32" s="153" t="s">
        <v>51</v>
      </c>
      <c r="C32" s="155" t="s">
        <v>43</v>
      </c>
      <c r="D32" s="154">
        <f>D23+7</f>
        <v>39719</v>
      </c>
      <c r="E32" s="165"/>
      <c r="F32" s="158"/>
      <c r="G32" s="158"/>
    </row>
    <row r="33" spans="1:7" s="166" customFormat="1" ht="13.5" thickBot="1">
      <c r="A33" s="157"/>
      <c r="B33" s="158"/>
      <c r="C33" s="158"/>
      <c r="D33" s="158"/>
      <c r="E33" s="158"/>
      <c r="F33" s="158"/>
      <c r="G33" s="158"/>
    </row>
    <row r="34" spans="1:12" s="156" customFormat="1" ht="12.75">
      <c r="A34" s="168"/>
      <c r="B34" s="183" t="s">
        <v>74</v>
      </c>
      <c r="C34" s="184" t="s">
        <v>43</v>
      </c>
      <c r="D34" s="193" t="s">
        <v>70</v>
      </c>
      <c r="E34" s="196">
        <v>1</v>
      </c>
      <c r="F34" s="184" t="str">
        <f>IF(E34&lt;&gt;"",":","")</f>
        <v>:</v>
      </c>
      <c r="G34" s="185">
        <v>2</v>
      </c>
      <c r="I34"/>
      <c r="J34"/>
      <c r="K34"/>
      <c r="L34"/>
    </row>
    <row r="35" spans="1:12" s="156" customFormat="1" ht="12.75">
      <c r="A35" s="168"/>
      <c r="B35" s="186" t="s">
        <v>73</v>
      </c>
      <c r="C35" s="159" t="s">
        <v>43</v>
      </c>
      <c r="D35" s="194" t="s">
        <v>69</v>
      </c>
      <c r="E35" s="197">
        <v>1</v>
      </c>
      <c r="F35" s="159" t="str">
        <f>IF(E35&lt;&gt;"",":","")</f>
        <v>:</v>
      </c>
      <c r="G35" s="187">
        <v>6</v>
      </c>
      <c r="I35"/>
      <c r="J35"/>
      <c r="K35"/>
      <c r="L35"/>
    </row>
    <row r="36" spans="1:12" s="156" customFormat="1" ht="12.75">
      <c r="A36" s="168"/>
      <c r="B36" s="186" t="s">
        <v>67</v>
      </c>
      <c r="C36" s="159" t="s">
        <v>43</v>
      </c>
      <c r="D36" s="194" t="s">
        <v>76</v>
      </c>
      <c r="E36" s="198">
        <v>2</v>
      </c>
      <c r="F36" s="160" t="str">
        <f>IF(E36&lt;&gt;"",":","")</f>
        <v>:</v>
      </c>
      <c r="G36" s="188">
        <v>1</v>
      </c>
      <c r="I36"/>
      <c r="J36"/>
      <c r="K36"/>
      <c r="L36"/>
    </row>
    <row r="37" spans="1:12" s="156" customFormat="1" ht="12.75">
      <c r="A37" s="182"/>
      <c r="B37" s="186" t="s">
        <v>72</v>
      </c>
      <c r="C37" s="159" t="s">
        <v>43</v>
      </c>
      <c r="D37" s="194" t="s">
        <v>75</v>
      </c>
      <c r="E37" s="198">
        <v>1</v>
      </c>
      <c r="F37" s="160" t="str">
        <f>IF(E37&lt;&gt;"",":","")</f>
        <v>:</v>
      </c>
      <c r="G37" s="188">
        <v>1</v>
      </c>
      <c r="I37"/>
      <c r="J37"/>
      <c r="K37"/>
      <c r="L37"/>
    </row>
    <row r="38" spans="1:12" s="156" customFormat="1" ht="13.5" thickBot="1">
      <c r="A38" s="182"/>
      <c r="B38" s="189" t="s">
        <v>71</v>
      </c>
      <c r="C38" s="190" t="s">
        <v>43</v>
      </c>
      <c r="D38" s="195" t="s">
        <v>68</v>
      </c>
      <c r="E38" s="199">
        <v>4</v>
      </c>
      <c r="F38" s="191" t="str">
        <f>IF(E38&lt;&gt;"",":","")</f>
        <v>:</v>
      </c>
      <c r="G38" s="192">
        <v>3</v>
      </c>
      <c r="I38"/>
      <c r="J38"/>
      <c r="K38"/>
      <c r="L38"/>
    </row>
    <row r="39" spans="1:7" s="156" customFormat="1" ht="12.75">
      <c r="A39" s="168"/>
      <c r="B39" s="158"/>
      <c r="C39" s="158"/>
      <c r="D39" s="158"/>
      <c r="E39" s="166"/>
      <c r="F39" s="166"/>
      <c r="G39" s="166"/>
    </row>
    <row r="40" spans="1:7" s="156" customFormat="1" ht="12.75">
      <c r="A40" s="157"/>
      <c r="E40" s="158"/>
      <c r="F40" s="158"/>
      <c r="G40" s="158"/>
    </row>
    <row r="41" spans="1:7" s="156" customFormat="1" ht="12.75">
      <c r="A41" s="157"/>
      <c r="B41" s="153" t="s">
        <v>52</v>
      </c>
      <c r="C41" s="155" t="s">
        <v>43</v>
      </c>
      <c r="D41" s="154">
        <f>D32+7</f>
        <v>39726</v>
      </c>
      <c r="E41" s="165"/>
      <c r="F41" s="158"/>
      <c r="G41" s="158"/>
    </row>
    <row r="42" spans="1:7" s="156" customFormat="1" ht="13.5" thickBot="1">
      <c r="A42" s="157"/>
      <c r="B42" s="158"/>
      <c r="C42" s="158"/>
      <c r="D42" s="158"/>
      <c r="E42" s="158"/>
      <c r="F42" s="158"/>
      <c r="G42" s="158"/>
    </row>
    <row r="43" spans="1:12" s="156" customFormat="1" ht="12.75">
      <c r="A43" s="168"/>
      <c r="B43" s="183" t="s">
        <v>68</v>
      </c>
      <c r="C43" s="184" t="s">
        <v>43</v>
      </c>
      <c r="D43" s="193" t="s">
        <v>74</v>
      </c>
      <c r="E43" s="196">
        <v>6</v>
      </c>
      <c r="F43" s="184" t="str">
        <f>IF(E43&lt;&gt;"",":","")</f>
        <v>:</v>
      </c>
      <c r="G43" s="185">
        <v>0</v>
      </c>
      <c r="I43"/>
      <c r="J43"/>
      <c r="K43"/>
      <c r="L43"/>
    </row>
    <row r="44" spans="1:12" s="156" customFormat="1" ht="12.75">
      <c r="A44" s="168"/>
      <c r="B44" s="186" t="s">
        <v>75</v>
      </c>
      <c r="C44" s="159" t="s">
        <v>43</v>
      </c>
      <c r="D44" s="194" t="s">
        <v>71</v>
      </c>
      <c r="E44" s="197">
        <v>1</v>
      </c>
      <c r="F44" s="159" t="str">
        <f>IF(E44&lt;&gt;"",":","")</f>
        <v>:</v>
      </c>
      <c r="G44" s="187">
        <v>0</v>
      </c>
      <c r="I44"/>
      <c r="J44"/>
      <c r="K44"/>
      <c r="L44"/>
    </row>
    <row r="45" spans="1:12" s="156" customFormat="1" ht="12.75">
      <c r="A45" s="168"/>
      <c r="B45" s="186" t="s">
        <v>76</v>
      </c>
      <c r="C45" s="159" t="s">
        <v>43</v>
      </c>
      <c r="D45" s="194" t="s">
        <v>72</v>
      </c>
      <c r="E45" s="198">
        <v>0</v>
      </c>
      <c r="F45" s="160" t="str">
        <f>IF(E45&lt;&gt;"",":","")</f>
        <v>:</v>
      </c>
      <c r="G45" s="188">
        <v>3</v>
      </c>
      <c r="I45"/>
      <c r="J45"/>
      <c r="K45"/>
      <c r="L45"/>
    </row>
    <row r="46" spans="1:12" s="156" customFormat="1" ht="12.75">
      <c r="A46" s="182"/>
      <c r="B46" s="186" t="s">
        <v>69</v>
      </c>
      <c r="C46" s="159" t="s">
        <v>43</v>
      </c>
      <c r="D46" s="194" t="s">
        <v>67</v>
      </c>
      <c r="E46" s="198">
        <v>8</v>
      </c>
      <c r="F46" s="160" t="str">
        <f>IF(E46&lt;&gt;"",":","")</f>
        <v>:</v>
      </c>
      <c r="G46" s="188">
        <v>0</v>
      </c>
      <c r="I46"/>
      <c r="J46"/>
      <c r="K46"/>
      <c r="L46"/>
    </row>
    <row r="47" spans="1:12" s="156" customFormat="1" ht="13.5" thickBot="1">
      <c r="A47" s="182"/>
      <c r="B47" s="189" t="s">
        <v>70</v>
      </c>
      <c r="C47" s="190" t="s">
        <v>43</v>
      </c>
      <c r="D47" s="195" t="s">
        <v>73</v>
      </c>
      <c r="E47" s="199">
        <v>3</v>
      </c>
      <c r="F47" s="191" t="str">
        <f>IF(E47&lt;&gt;"",":","")</f>
        <v>:</v>
      </c>
      <c r="G47" s="192">
        <v>2</v>
      </c>
      <c r="I47"/>
      <c r="J47"/>
      <c r="K47"/>
      <c r="L47"/>
    </row>
    <row r="48" spans="1:7" s="156" customFormat="1" ht="12.75">
      <c r="A48" s="168"/>
      <c r="B48" s="158"/>
      <c r="C48" s="158"/>
      <c r="D48" s="158"/>
      <c r="E48" s="166"/>
      <c r="F48" s="166"/>
      <c r="G48" s="166"/>
    </row>
    <row r="49" spans="1:7" s="156" customFormat="1" ht="12.75">
      <c r="A49" s="169"/>
      <c r="E49" s="158"/>
      <c r="F49" s="158"/>
      <c r="G49" s="158"/>
    </row>
    <row r="50" spans="1:7" s="156" customFormat="1" ht="12.75">
      <c r="A50" s="157"/>
      <c r="B50" s="153" t="s">
        <v>53</v>
      </c>
      <c r="C50" s="155" t="s">
        <v>43</v>
      </c>
      <c r="D50" s="154">
        <f>D41+7</f>
        <v>39733</v>
      </c>
      <c r="E50" s="165"/>
      <c r="F50" s="158"/>
      <c r="G50" s="158"/>
    </row>
    <row r="51" spans="1:7" s="156" customFormat="1" ht="13.5" thickBot="1">
      <c r="A51" s="157"/>
      <c r="B51" s="158"/>
      <c r="C51" s="158"/>
      <c r="D51" s="158"/>
      <c r="E51" s="158"/>
      <c r="F51" s="158"/>
      <c r="G51" s="158"/>
    </row>
    <row r="52" spans="1:12" s="156" customFormat="1" ht="12.75">
      <c r="A52" s="168"/>
      <c r="B52" s="183" t="s">
        <v>74</v>
      </c>
      <c r="C52" s="184" t="s">
        <v>43</v>
      </c>
      <c r="D52" s="193" t="s">
        <v>73</v>
      </c>
      <c r="E52" s="196">
        <v>0</v>
      </c>
      <c r="F52" s="184" t="str">
        <f>IF(E52&lt;&gt;"",":","")</f>
        <v>:</v>
      </c>
      <c r="G52" s="185">
        <v>1</v>
      </c>
      <c r="I52"/>
      <c r="J52"/>
      <c r="K52"/>
      <c r="L52"/>
    </row>
    <row r="53" spans="1:12" s="156" customFormat="1" ht="12.75">
      <c r="A53" s="168"/>
      <c r="B53" s="186" t="s">
        <v>67</v>
      </c>
      <c r="C53" s="159" t="s">
        <v>43</v>
      </c>
      <c r="D53" s="194" t="s">
        <v>70</v>
      </c>
      <c r="E53" s="197">
        <v>1</v>
      </c>
      <c r="F53" s="159" t="str">
        <f>IF(E53&lt;&gt;"",":","")</f>
        <v>:</v>
      </c>
      <c r="G53" s="187">
        <v>3</v>
      </c>
      <c r="I53"/>
      <c r="J53"/>
      <c r="K53"/>
      <c r="L53"/>
    </row>
    <row r="54" spans="1:12" s="156" customFormat="1" ht="12.75">
      <c r="A54" s="168"/>
      <c r="B54" s="186" t="s">
        <v>72</v>
      </c>
      <c r="C54" s="159" t="s">
        <v>43</v>
      </c>
      <c r="D54" s="194" t="s">
        <v>69</v>
      </c>
      <c r="E54" s="198">
        <v>0</v>
      </c>
      <c r="F54" s="160" t="str">
        <f>IF(E54&lt;&gt;"",":","")</f>
        <v>:</v>
      </c>
      <c r="G54" s="188">
        <v>2</v>
      </c>
      <c r="I54"/>
      <c r="J54"/>
      <c r="K54"/>
      <c r="L54"/>
    </row>
    <row r="55" spans="1:12" ht="12.75">
      <c r="A55" s="182"/>
      <c r="B55" s="186" t="s">
        <v>71</v>
      </c>
      <c r="C55" s="159" t="s">
        <v>43</v>
      </c>
      <c r="D55" s="194" t="s">
        <v>76</v>
      </c>
      <c r="E55" s="198">
        <v>5</v>
      </c>
      <c r="F55" s="160" t="str">
        <f>IF(E55&lt;&gt;"",":","")</f>
        <v>:</v>
      </c>
      <c r="G55" s="188">
        <v>0</v>
      </c>
      <c r="I55"/>
      <c r="J55"/>
      <c r="K55"/>
      <c r="L55"/>
    </row>
    <row r="56" spans="1:12" ht="13.5" thickBot="1">
      <c r="A56" s="182"/>
      <c r="B56" s="189" t="s">
        <v>68</v>
      </c>
      <c r="C56" s="190" t="s">
        <v>43</v>
      </c>
      <c r="D56" s="195" t="s">
        <v>75</v>
      </c>
      <c r="E56" s="199">
        <v>4</v>
      </c>
      <c r="F56" s="191" t="str">
        <f>IF(E56&lt;&gt;"",":","")</f>
        <v>:</v>
      </c>
      <c r="G56" s="192">
        <v>3</v>
      </c>
      <c r="I56"/>
      <c r="J56"/>
      <c r="K56"/>
      <c r="L56"/>
    </row>
    <row r="57" spans="1:7" ht="12.75">
      <c r="A57" s="162"/>
      <c r="B57" s="164"/>
      <c r="C57" s="164"/>
      <c r="D57" s="164"/>
      <c r="E57" s="164"/>
      <c r="F57" s="164"/>
      <c r="G57" s="164"/>
    </row>
    <row r="58" spans="1:7" ht="12.75">
      <c r="A58" s="162"/>
      <c r="B58" s="170"/>
      <c r="C58" s="170"/>
      <c r="D58" s="170"/>
      <c r="E58" s="163"/>
      <c r="F58" s="163"/>
      <c r="G58" s="163"/>
    </row>
    <row r="59" spans="1:7" s="156" customFormat="1" ht="12.75">
      <c r="A59" s="171"/>
      <c r="B59" s="153" t="s">
        <v>54</v>
      </c>
      <c r="C59" s="155" t="s">
        <v>43</v>
      </c>
      <c r="D59" s="154">
        <f>D50+7</f>
        <v>39740</v>
      </c>
      <c r="E59" s="165"/>
      <c r="F59" s="158"/>
      <c r="G59" s="158"/>
    </row>
    <row r="60" spans="1:7" s="156" customFormat="1" ht="13.5" thickBot="1">
      <c r="A60" s="157"/>
      <c r="B60" s="158"/>
      <c r="C60" s="158"/>
      <c r="D60" s="158"/>
      <c r="E60" s="158"/>
      <c r="F60" s="158"/>
      <c r="G60" s="158"/>
    </row>
    <row r="61" spans="1:12" s="156" customFormat="1" ht="12.75">
      <c r="A61" s="168"/>
      <c r="B61" s="183" t="s">
        <v>75</v>
      </c>
      <c r="C61" s="184" t="s">
        <v>43</v>
      </c>
      <c r="D61" s="193" t="s">
        <v>74</v>
      </c>
      <c r="E61" s="196">
        <v>3</v>
      </c>
      <c r="F61" s="184" t="str">
        <f>IF(E61&lt;&gt;"",":","")</f>
        <v>:</v>
      </c>
      <c r="G61" s="185">
        <v>2</v>
      </c>
      <c r="I61"/>
      <c r="J61"/>
      <c r="K61"/>
      <c r="L61"/>
    </row>
    <row r="62" spans="1:12" s="156" customFormat="1" ht="12.75">
      <c r="A62" s="168"/>
      <c r="B62" s="186" t="s">
        <v>76</v>
      </c>
      <c r="C62" s="159" t="s">
        <v>43</v>
      </c>
      <c r="D62" s="194" t="s">
        <v>68</v>
      </c>
      <c r="E62" s="197">
        <v>2</v>
      </c>
      <c r="F62" s="159" t="str">
        <f>IF(E62&lt;&gt;"",":","")</f>
        <v>:</v>
      </c>
      <c r="G62" s="187">
        <v>4</v>
      </c>
      <c r="I62"/>
      <c r="J62"/>
      <c r="K62"/>
      <c r="L62"/>
    </row>
    <row r="63" spans="1:12" s="156" customFormat="1" ht="12.75">
      <c r="A63" s="168"/>
      <c r="B63" s="186" t="s">
        <v>69</v>
      </c>
      <c r="C63" s="159" t="s">
        <v>43</v>
      </c>
      <c r="D63" s="194" t="s">
        <v>71</v>
      </c>
      <c r="E63" s="198">
        <v>2</v>
      </c>
      <c r="F63" s="160" t="str">
        <f>IF(E63&lt;&gt;"",":","")</f>
        <v>:</v>
      </c>
      <c r="G63" s="188">
        <v>0</v>
      </c>
      <c r="I63"/>
      <c r="J63"/>
      <c r="K63"/>
      <c r="L63"/>
    </row>
    <row r="64" spans="1:12" ht="12.75">
      <c r="A64" s="182"/>
      <c r="B64" s="186" t="s">
        <v>70</v>
      </c>
      <c r="C64" s="159" t="s">
        <v>43</v>
      </c>
      <c r="D64" s="194" t="s">
        <v>72</v>
      </c>
      <c r="E64" s="198">
        <v>0</v>
      </c>
      <c r="F64" s="160" t="str">
        <f>IF(E64&lt;&gt;"",":","")</f>
        <v>:</v>
      </c>
      <c r="G64" s="188">
        <v>3</v>
      </c>
      <c r="I64"/>
      <c r="J64"/>
      <c r="K64"/>
      <c r="L64"/>
    </row>
    <row r="65" spans="1:12" ht="13.5" thickBot="1">
      <c r="A65" s="182"/>
      <c r="B65" s="189" t="s">
        <v>73</v>
      </c>
      <c r="C65" s="190" t="s">
        <v>43</v>
      </c>
      <c r="D65" s="195" t="s">
        <v>67</v>
      </c>
      <c r="E65" s="199">
        <v>4</v>
      </c>
      <c r="F65" s="191" t="str">
        <f>IF(E65&lt;&gt;"",":","")</f>
        <v>:</v>
      </c>
      <c r="G65" s="192">
        <v>0</v>
      </c>
      <c r="I65"/>
      <c r="J65"/>
      <c r="K65"/>
      <c r="L65"/>
    </row>
    <row r="66" spans="1:7" ht="12.75">
      <c r="A66" s="162"/>
      <c r="B66" s="164"/>
      <c r="C66" s="164"/>
      <c r="D66" s="164"/>
      <c r="E66" s="164"/>
      <c r="F66" s="164"/>
      <c r="G66" s="164"/>
    </row>
    <row r="67" spans="1:7" ht="12.75">
      <c r="A67" s="162"/>
      <c r="B67" s="170"/>
      <c r="C67" s="170"/>
      <c r="D67" s="170"/>
      <c r="E67" s="163"/>
      <c r="F67" s="163"/>
      <c r="G67" s="163"/>
    </row>
    <row r="68" spans="1:7" s="156" customFormat="1" ht="12.75">
      <c r="A68" s="171"/>
      <c r="B68" s="153" t="s">
        <v>55</v>
      </c>
      <c r="C68" s="155" t="s">
        <v>43</v>
      </c>
      <c r="D68" s="154">
        <f>D59+7</f>
        <v>39747</v>
      </c>
      <c r="E68" s="165"/>
      <c r="F68" s="158"/>
      <c r="G68" s="158"/>
    </row>
    <row r="69" spans="1:7" s="156" customFormat="1" ht="13.5" thickBot="1">
      <c r="A69" s="157"/>
      <c r="B69" s="172"/>
      <c r="C69" s="172"/>
      <c r="D69" s="172"/>
      <c r="E69" s="158"/>
      <c r="F69" s="158"/>
      <c r="G69" s="158"/>
    </row>
    <row r="70" spans="1:12" s="156" customFormat="1" ht="12.75">
      <c r="A70" s="168"/>
      <c r="B70" s="183" t="s">
        <v>74</v>
      </c>
      <c r="C70" s="184" t="s">
        <v>43</v>
      </c>
      <c r="D70" s="193" t="s">
        <v>67</v>
      </c>
      <c r="E70" s="196">
        <v>1</v>
      </c>
      <c r="F70" s="184" t="str">
        <f>IF(E70&lt;&gt;"",":","")</f>
        <v>:</v>
      </c>
      <c r="G70" s="185">
        <v>1</v>
      </c>
      <c r="I70"/>
      <c r="J70"/>
      <c r="K70"/>
      <c r="L70"/>
    </row>
    <row r="71" spans="1:12" s="156" customFormat="1" ht="12.75">
      <c r="A71" s="168"/>
      <c r="B71" s="186" t="s">
        <v>72</v>
      </c>
      <c r="C71" s="159" t="s">
        <v>43</v>
      </c>
      <c r="D71" s="194" t="s">
        <v>73</v>
      </c>
      <c r="E71" s="197">
        <v>5</v>
      </c>
      <c r="F71" s="159" t="str">
        <f>IF(E71&lt;&gt;"",":","")</f>
        <v>:</v>
      </c>
      <c r="G71" s="187">
        <v>0</v>
      </c>
      <c r="I71"/>
      <c r="J71"/>
      <c r="K71"/>
      <c r="L71"/>
    </row>
    <row r="72" spans="1:12" ht="12.75">
      <c r="A72" s="168"/>
      <c r="B72" s="186" t="s">
        <v>71</v>
      </c>
      <c r="C72" s="159" t="s">
        <v>43</v>
      </c>
      <c r="D72" s="194" t="s">
        <v>70</v>
      </c>
      <c r="E72" s="198">
        <v>2</v>
      </c>
      <c r="F72" s="160" t="str">
        <f>IF(E72&lt;&gt;"",":","")</f>
        <v>:</v>
      </c>
      <c r="G72" s="188">
        <v>2</v>
      </c>
      <c r="I72"/>
      <c r="J72"/>
      <c r="K72"/>
      <c r="L72"/>
    </row>
    <row r="73" spans="1:12" ht="12.75">
      <c r="A73" s="182"/>
      <c r="B73" s="186" t="s">
        <v>68</v>
      </c>
      <c r="C73" s="159" t="s">
        <v>43</v>
      </c>
      <c r="D73" s="194" t="s">
        <v>69</v>
      </c>
      <c r="E73" s="198">
        <v>2</v>
      </c>
      <c r="F73" s="160" t="str">
        <f>IF(E73&lt;&gt;"",":","")</f>
        <v>:</v>
      </c>
      <c r="G73" s="188">
        <v>3</v>
      </c>
      <c r="I73"/>
      <c r="J73"/>
      <c r="K73"/>
      <c r="L73"/>
    </row>
    <row r="74" spans="1:12" ht="13.5" thickBot="1">
      <c r="A74" s="182"/>
      <c r="B74" s="189" t="s">
        <v>75</v>
      </c>
      <c r="C74" s="190" t="s">
        <v>43</v>
      </c>
      <c r="D74" s="195" t="s">
        <v>76</v>
      </c>
      <c r="E74" s="199">
        <v>6</v>
      </c>
      <c r="F74" s="191" t="str">
        <f>IF(E74&lt;&gt;"",":","")</f>
        <v>:</v>
      </c>
      <c r="G74" s="192">
        <v>0</v>
      </c>
      <c r="I74"/>
      <c r="J74"/>
      <c r="K74"/>
      <c r="L74"/>
    </row>
    <row r="75" spans="1:7" ht="12.75">
      <c r="A75" s="162"/>
      <c r="B75" s="164"/>
      <c r="C75" s="164"/>
      <c r="D75" s="164"/>
      <c r="E75" s="164"/>
      <c r="F75" s="164"/>
      <c r="G75" s="164"/>
    </row>
    <row r="76" spans="1:7" ht="12.75">
      <c r="A76" s="162"/>
      <c r="B76" s="163"/>
      <c r="C76" s="163"/>
      <c r="D76" s="163"/>
      <c r="E76" s="163"/>
      <c r="F76" s="163"/>
      <c r="G76" s="163"/>
    </row>
    <row r="77" spans="1:7" s="156" customFormat="1" ht="12.75">
      <c r="A77" s="171"/>
      <c r="B77" s="153" t="s">
        <v>56</v>
      </c>
      <c r="C77" s="155" t="s">
        <v>43</v>
      </c>
      <c r="D77" s="154">
        <f>D68+7</f>
        <v>39754</v>
      </c>
      <c r="E77" s="165"/>
      <c r="F77" s="158"/>
      <c r="G77" s="158"/>
    </row>
    <row r="78" spans="1:7" s="156" customFormat="1" ht="13.5" thickBot="1">
      <c r="A78" s="157"/>
      <c r="B78" s="172"/>
      <c r="C78" s="158"/>
      <c r="D78" s="158"/>
      <c r="E78" s="158"/>
      <c r="F78" s="158"/>
      <c r="G78" s="158"/>
    </row>
    <row r="79" spans="1:12" s="156" customFormat="1" ht="12.75">
      <c r="A79" s="168"/>
      <c r="B79" s="183" t="s">
        <v>76</v>
      </c>
      <c r="C79" s="184" t="s">
        <v>43</v>
      </c>
      <c r="D79" s="193" t="s">
        <v>74</v>
      </c>
      <c r="E79" s="196"/>
      <c r="F79" s="184">
        <f>IF(E79&lt;&gt;"",":","")</f>
      </c>
      <c r="G79" s="185"/>
      <c r="I79"/>
      <c r="J79"/>
      <c r="K79"/>
      <c r="L79"/>
    </row>
    <row r="80" spans="1:12" s="156" customFormat="1" ht="12.75">
      <c r="A80" s="168"/>
      <c r="B80" s="186" t="s">
        <v>69</v>
      </c>
      <c r="C80" s="159" t="s">
        <v>43</v>
      </c>
      <c r="D80" s="194" t="s">
        <v>75</v>
      </c>
      <c r="E80" s="197"/>
      <c r="F80" s="159">
        <f>IF(E80&lt;&gt;"",":","")</f>
      </c>
      <c r="G80" s="187"/>
      <c r="I80"/>
      <c r="J80"/>
      <c r="K80"/>
      <c r="L80"/>
    </row>
    <row r="81" spans="1:12" ht="12.75">
      <c r="A81" s="168"/>
      <c r="B81" s="186" t="s">
        <v>70</v>
      </c>
      <c r="C81" s="159" t="s">
        <v>43</v>
      </c>
      <c r="D81" s="194" t="s">
        <v>68</v>
      </c>
      <c r="E81" s="198">
        <v>0</v>
      </c>
      <c r="F81" s="160" t="str">
        <f>IF(E81&lt;&gt;"",":","")</f>
        <v>:</v>
      </c>
      <c r="G81" s="188">
        <v>3</v>
      </c>
      <c r="I81"/>
      <c r="J81"/>
      <c r="K81"/>
      <c r="L81"/>
    </row>
    <row r="82" spans="1:12" ht="12.75">
      <c r="A82" s="182"/>
      <c r="B82" s="186" t="s">
        <v>73</v>
      </c>
      <c r="C82" s="159" t="s">
        <v>43</v>
      </c>
      <c r="D82" s="194" t="s">
        <v>71</v>
      </c>
      <c r="E82" s="198">
        <v>0</v>
      </c>
      <c r="F82" s="160" t="str">
        <f>IF(E82&lt;&gt;"",":","")</f>
        <v>:</v>
      </c>
      <c r="G82" s="188">
        <v>1</v>
      </c>
      <c r="I82"/>
      <c r="J82"/>
      <c r="K82"/>
      <c r="L82"/>
    </row>
    <row r="83" spans="1:12" ht="13.5" thickBot="1">
      <c r="A83" s="182"/>
      <c r="B83" s="189" t="s">
        <v>67</v>
      </c>
      <c r="C83" s="190" t="s">
        <v>43</v>
      </c>
      <c r="D83" s="195" t="s">
        <v>72</v>
      </c>
      <c r="E83" s="199"/>
      <c r="F83" s="191">
        <f>IF(E83&lt;&gt;"",":","")</f>
      </c>
      <c r="G83" s="192"/>
      <c r="I83"/>
      <c r="J83"/>
      <c r="K83"/>
      <c r="L83"/>
    </row>
  </sheetData>
  <mergeCells count="4">
    <mergeCell ref="A1:G1"/>
    <mergeCell ref="A3:G3"/>
    <mergeCell ref="L13:M13"/>
    <mergeCell ref="L14:M14"/>
  </mergeCells>
  <printOptions horizontalCentered="1"/>
  <pageMargins left="0.7874015748031497" right="0.7874015748031497" top="0.5905511811023623" bottom="0.7874015748031497" header="0" footer="0"/>
  <pageSetup horizontalDpi="600" verticalDpi="600" orientation="portrait" paperSize="9" r:id="rId1"/>
  <headerFooter alignWithMargins="0">
    <oddFooter>&amp;C&amp;8&amp;P/&amp;N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L94"/>
  <sheetViews>
    <sheetView workbookViewId="0" topLeftCell="A1">
      <selection activeCell="I19" sqref="I19"/>
    </sheetView>
  </sheetViews>
  <sheetFormatPr defaultColWidth="9.00390625" defaultRowHeight="12.75"/>
  <cols>
    <col min="1" max="1" width="7.75390625" style="37" customWidth="1"/>
    <col min="2" max="2" width="26.75390625" style="37" customWidth="1"/>
    <col min="3" max="3" width="1.75390625" style="37" customWidth="1"/>
    <col min="4" max="4" width="26.75390625" style="37" customWidth="1"/>
    <col min="5" max="5" width="3.375" style="37" customWidth="1"/>
    <col min="6" max="6" width="2.625" style="37" customWidth="1"/>
    <col min="7" max="7" width="3.375" style="37" customWidth="1"/>
    <col min="8" max="16384" width="9.125" style="37" customWidth="1"/>
  </cols>
  <sheetData>
    <row r="1" spans="1:7" ht="18">
      <c r="A1" s="204" t="s">
        <v>78</v>
      </c>
      <c r="B1" s="204"/>
      <c r="C1" s="204"/>
      <c r="D1" s="204"/>
      <c r="E1" s="204"/>
      <c r="F1" s="204"/>
      <c r="G1" s="204"/>
    </row>
    <row r="2" spans="1:7" ht="15.75">
      <c r="A2" s="38"/>
      <c r="B2" s="38"/>
      <c r="C2" s="38"/>
      <c r="D2" s="38"/>
      <c r="E2" s="38"/>
      <c r="F2" s="38"/>
      <c r="G2" s="38"/>
    </row>
    <row r="3" spans="1:7" ht="15">
      <c r="A3" s="205" t="s">
        <v>77</v>
      </c>
      <c r="B3" s="205"/>
      <c r="C3" s="205"/>
      <c r="D3" s="205"/>
      <c r="E3" s="205"/>
      <c r="F3" s="205"/>
      <c r="G3" s="205"/>
    </row>
    <row r="4" spans="1:7" ht="15">
      <c r="A4" s="39"/>
      <c r="B4" s="39"/>
      <c r="C4" s="39"/>
      <c r="D4" s="39"/>
      <c r="E4" s="39"/>
      <c r="F4" s="39"/>
      <c r="G4" s="39"/>
    </row>
    <row r="5" spans="1:7" ht="12.75">
      <c r="A5" s="173"/>
      <c r="B5" s="153" t="s">
        <v>57</v>
      </c>
      <c r="C5" s="152" t="s">
        <v>43</v>
      </c>
      <c r="D5" s="154">
        <v>39901</v>
      </c>
      <c r="E5" s="147"/>
      <c r="F5" s="147"/>
      <c r="G5" s="147"/>
    </row>
    <row r="6" spans="1:7" ht="13.5" thickBot="1">
      <c r="A6" s="173"/>
      <c r="B6" s="147"/>
      <c r="C6" s="147"/>
      <c r="D6" s="147"/>
      <c r="E6" s="147"/>
      <c r="F6" s="147"/>
      <c r="G6" s="147"/>
    </row>
    <row r="7" spans="1:12" ht="12.75">
      <c r="A7" s="168"/>
      <c r="B7" s="183" t="s">
        <v>74</v>
      </c>
      <c r="C7" s="184" t="s">
        <v>43</v>
      </c>
      <c r="D7" s="193" t="s">
        <v>72</v>
      </c>
      <c r="E7" s="196">
        <v>1</v>
      </c>
      <c r="F7" s="184" t="str">
        <f>IF(E7&lt;&gt;"",":","")</f>
        <v>:</v>
      </c>
      <c r="G7" s="185">
        <v>2</v>
      </c>
      <c r="I7"/>
      <c r="J7"/>
      <c r="K7"/>
      <c r="L7"/>
    </row>
    <row r="8" spans="1:12" ht="12.75">
      <c r="A8" s="168"/>
      <c r="B8" s="186" t="s">
        <v>67</v>
      </c>
      <c r="C8" s="159" t="s">
        <v>43</v>
      </c>
      <c r="D8" s="194" t="s">
        <v>71</v>
      </c>
      <c r="E8" s="197">
        <v>3</v>
      </c>
      <c r="F8" s="159" t="str">
        <f>IF(E8&lt;&gt;"",":","")</f>
        <v>:</v>
      </c>
      <c r="G8" s="187">
        <v>0</v>
      </c>
      <c r="I8"/>
      <c r="J8"/>
      <c r="K8"/>
      <c r="L8"/>
    </row>
    <row r="9" spans="1:12" ht="12.75">
      <c r="A9" s="168"/>
      <c r="B9" s="186" t="s">
        <v>73</v>
      </c>
      <c r="C9" s="159" t="s">
        <v>43</v>
      </c>
      <c r="D9" s="194" t="s">
        <v>68</v>
      </c>
      <c r="E9" s="198">
        <v>2</v>
      </c>
      <c r="F9" s="160" t="str">
        <f>IF(E9&lt;&gt;"",":","")</f>
        <v>:</v>
      </c>
      <c r="G9" s="188">
        <v>5</v>
      </c>
      <c r="I9"/>
      <c r="J9"/>
      <c r="K9"/>
      <c r="L9"/>
    </row>
    <row r="10" spans="1:12" ht="12.75">
      <c r="A10" s="182"/>
      <c r="B10" s="186" t="s">
        <v>70</v>
      </c>
      <c r="C10" s="159" t="s">
        <v>43</v>
      </c>
      <c r="D10" s="194" t="s">
        <v>75</v>
      </c>
      <c r="E10" s="198">
        <v>3</v>
      </c>
      <c r="F10" s="160" t="str">
        <f>IF(E10&lt;&gt;"",":","")</f>
        <v>:</v>
      </c>
      <c r="G10" s="188">
        <v>6</v>
      </c>
      <c r="I10"/>
      <c r="J10"/>
      <c r="K10"/>
      <c r="L10"/>
    </row>
    <row r="11" spans="1:12" ht="13.5" thickBot="1">
      <c r="A11" s="182"/>
      <c r="B11" s="189" t="s">
        <v>69</v>
      </c>
      <c r="C11" s="190" t="s">
        <v>43</v>
      </c>
      <c r="D11" s="195" t="s">
        <v>76</v>
      </c>
      <c r="E11" s="199">
        <v>4</v>
      </c>
      <c r="F11" s="191" t="str">
        <f>IF(E11&lt;&gt;"",":","")</f>
        <v>:</v>
      </c>
      <c r="G11" s="192">
        <v>0</v>
      </c>
      <c r="I11"/>
      <c r="J11"/>
      <c r="K11"/>
      <c r="L11"/>
    </row>
    <row r="12" spans="1:7" ht="12.75">
      <c r="A12" s="173"/>
      <c r="B12" s="147"/>
      <c r="C12" s="147"/>
      <c r="D12" s="147"/>
      <c r="E12" s="147"/>
      <c r="F12" s="147"/>
      <c r="G12" s="147"/>
    </row>
    <row r="13" spans="1:7" s="24" customFormat="1" ht="12.75">
      <c r="A13" s="173"/>
      <c r="B13" s="147"/>
      <c r="C13" s="147"/>
      <c r="D13" s="147"/>
      <c r="E13" s="147"/>
      <c r="F13" s="147"/>
      <c r="G13" s="147"/>
    </row>
    <row r="14" spans="1:7" ht="12.75">
      <c r="A14" s="173"/>
      <c r="B14" s="153" t="s">
        <v>58</v>
      </c>
      <c r="C14" s="152" t="s">
        <v>43</v>
      </c>
      <c r="D14" s="154">
        <f>D5+14</f>
        <v>39915</v>
      </c>
      <c r="E14" s="174"/>
      <c r="F14" s="147"/>
      <c r="G14" s="147"/>
    </row>
    <row r="15" spans="1:7" ht="13.5" thickBot="1">
      <c r="A15" s="173"/>
      <c r="B15" s="147"/>
      <c r="C15" s="147"/>
      <c r="D15" s="147"/>
      <c r="E15" s="147"/>
      <c r="F15" s="147"/>
      <c r="G15" s="147"/>
    </row>
    <row r="16" spans="1:12" ht="12.75">
      <c r="A16" s="168"/>
      <c r="B16" s="183" t="s">
        <v>69</v>
      </c>
      <c r="C16" s="184" t="s">
        <v>43</v>
      </c>
      <c r="D16" s="193" t="s">
        <v>74</v>
      </c>
      <c r="E16" s="196">
        <v>8</v>
      </c>
      <c r="F16" s="184" t="str">
        <f>IF(E16&lt;&gt;"",":","")</f>
        <v>:</v>
      </c>
      <c r="G16" s="185">
        <v>0</v>
      </c>
      <c r="I16"/>
      <c r="J16"/>
      <c r="K16"/>
      <c r="L16"/>
    </row>
    <row r="17" spans="1:12" ht="12.75">
      <c r="A17" s="168"/>
      <c r="B17" s="186" t="s">
        <v>76</v>
      </c>
      <c r="C17" s="159" t="s">
        <v>43</v>
      </c>
      <c r="D17" s="194" t="s">
        <v>70</v>
      </c>
      <c r="E17" s="197">
        <v>3</v>
      </c>
      <c r="F17" s="159" t="str">
        <f>IF(E17&lt;&gt;"",":","")</f>
        <v>:</v>
      </c>
      <c r="G17" s="187">
        <v>1</v>
      </c>
      <c r="I17"/>
      <c r="J17"/>
      <c r="K17"/>
      <c r="L17"/>
    </row>
    <row r="18" spans="1:12" ht="12.75">
      <c r="A18" s="168"/>
      <c r="B18" s="186" t="s">
        <v>75</v>
      </c>
      <c r="C18" s="159" t="s">
        <v>43</v>
      </c>
      <c r="D18" s="194" t="s">
        <v>73</v>
      </c>
      <c r="E18" s="198">
        <v>5</v>
      </c>
      <c r="F18" s="160" t="str">
        <f>IF(E18&lt;&gt;"",":","")</f>
        <v>:</v>
      </c>
      <c r="G18" s="188">
        <v>0</v>
      </c>
      <c r="I18"/>
      <c r="J18"/>
      <c r="K18"/>
      <c r="L18"/>
    </row>
    <row r="19" spans="1:12" ht="12.75">
      <c r="A19" s="182"/>
      <c r="B19" s="186" t="s">
        <v>68</v>
      </c>
      <c r="C19" s="159" t="s">
        <v>43</v>
      </c>
      <c r="D19" s="194" t="s">
        <v>67</v>
      </c>
      <c r="E19" s="198">
        <v>1</v>
      </c>
      <c r="F19" s="160" t="str">
        <f>IF(E19&lt;&gt;"",":","")</f>
        <v>:</v>
      </c>
      <c r="G19" s="188">
        <v>2</v>
      </c>
      <c r="I19"/>
      <c r="J19"/>
      <c r="K19"/>
      <c r="L19"/>
    </row>
    <row r="20" spans="1:12" ht="13.5" thickBot="1">
      <c r="A20" s="182"/>
      <c r="B20" s="189" t="s">
        <v>71</v>
      </c>
      <c r="C20" s="190" t="s">
        <v>43</v>
      </c>
      <c r="D20" s="195" t="s">
        <v>72</v>
      </c>
      <c r="E20" s="199">
        <v>2</v>
      </c>
      <c r="F20" s="191" t="str">
        <f>IF(E20&lt;&gt;"",":","")</f>
        <v>:</v>
      </c>
      <c r="G20" s="192">
        <v>5</v>
      </c>
      <c r="I20"/>
      <c r="J20"/>
      <c r="K20"/>
      <c r="L20"/>
    </row>
    <row r="21" spans="1:7" ht="12.75">
      <c r="A21" s="173"/>
      <c r="B21" s="175"/>
      <c r="C21" s="175"/>
      <c r="D21" s="175"/>
      <c r="E21" s="175"/>
      <c r="F21" s="175"/>
      <c r="G21" s="175"/>
    </row>
    <row r="22" spans="1:7" ht="12.75">
      <c r="A22" s="173"/>
      <c r="B22" s="176"/>
      <c r="C22" s="176"/>
      <c r="D22" s="176"/>
      <c r="E22" s="147"/>
      <c r="F22" s="147"/>
      <c r="G22" s="147"/>
    </row>
    <row r="23" spans="1:7" s="24" customFormat="1" ht="12.75">
      <c r="A23" s="173"/>
      <c r="B23" s="153" t="s">
        <v>59</v>
      </c>
      <c r="C23" s="152" t="s">
        <v>43</v>
      </c>
      <c r="D23" s="154">
        <f>D14+7</f>
        <v>39922</v>
      </c>
      <c r="E23" s="174"/>
      <c r="F23" s="147"/>
      <c r="G23" s="147"/>
    </row>
    <row r="24" spans="1:7" ht="13.5" thickBot="1">
      <c r="A24" s="173"/>
      <c r="B24" s="147"/>
      <c r="C24" s="147"/>
      <c r="D24" s="147"/>
      <c r="E24" s="147"/>
      <c r="F24" s="147"/>
      <c r="G24" s="147"/>
    </row>
    <row r="25" spans="1:12" ht="12.75">
      <c r="A25" s="168"/>
      <c r="B25" s="183" t="s">
        <v>74</v>
      </c>
      <c r="C25" s="184" t="s">
        <v>43</v>
      </c>
      <c r="D25" s="193" t="s">
        <v>71</v>
      </c>
      <c r="E25" s="196">
        <v>1</v>
      </c>
      <c r="F25" s="184" t="str">
        <f>IF(E25&lt;&gt;"",":","")</f>
        <v>:</v>
      </c>
      <c r="G25" s="185">
        <v>2</v>
      </c>
      <c r="I25"/>
      <c r="J25"/>
      <c r="K25"/>
      <c r="L25"/>
    </row>
    <row r="26" spans="1:12" ht="12.75">
      <c r="A26" s="168"/>
      <c r="B26" s="186" t="s">
        <v>72</v>
      </c>
      <c r="C26" s="159" t="s">
        <v>43</v>
      </c>
      <c r="D26" s="194" t="s">
        <v>68</v>
      </c>
      <c r="E26" s="197">
        <v>5</v>
      </c>
      <c r="F26" s="159" t="str">
        <f>IF(E26&lt;&gt;"",":","")</f>
        <v>:</v>
      </c>
      <c r="G26" s="187">
        <v>1</v>
      </c>
      <c r="I26"/>
      <c r="J26"/>
      <c r="K26"/>
      <c r="L26"/>
    </row>
    <row r="27" spans="1:12" ht="12.75">
      <c r="A27" s="168"/>
      <c r="B27" s="186" t="s">
        <v>67</v>
      </c>
      <c r="C27" s="159" t="s">
        <v>43</v>
      </c>
      <c r="D27" s="194" t="s">
        <v>75</v>
      </c>
      <c r="E27" s="198">
        <v>1</v>
      </c>
      <c r="F27" s="160" t="str">
        <f>IF(E27&lt;&gt;"",":","")</f>
        <v>:</v>
      </c>
      <c r="G27" s="188">
        <v>4</v>
      </c>
      <c r="I27"/>
      <c r="J27"/>
      <c r="K27"/>
      <c r="L27"/>
    </row>
    <row r="28" spans="1:12" ht="12.75">
      <c r="A28" s="182"/>
      <c r="B28" s="186" t="s">
        <v>73</v>
      </c>
      <c r="C28" s="159" t="s">
        <v>43</v>
      </c>
      <c r="D28" s="194" t="s">
        <v>76</v>
      </c>
      <c r="E28" s="198">
        <v>1</v>
      </c>
      <c r="F28" s="160" t="str">
        <f>IF(E28&lt;&gt;"",":","")</f>
        <v>:</v>
      </c>
      <c r="G28" s="188">
        <v>1</v>
      </c>
      <c r="I28"/>
      <c r="J28"/>
      <c r="K28"/>
      <c r="L28"/>
    </row>
    <row r="29" spans="1:12" ht="13.5" thickBot="1">
      <c r="A29" s="182"/>
      <c r="B29" s="189" t="s">
        <v>70</v>
      </c>
      <c r="C29" s="190" t="s">
        <v>43</v>
      </c>
      <c r="D29" s="195" t="s">
        <v>69</v>
      </c>
      <c r="E29" s="199">
        <v>0</v>
      </c>
      <c r="F29" s="191" t="str">
        <f>IF(E29&lt;&gt;"",":","")</f>
        <v>:</v>
      </c>
      <c r="G29" s="192">
        <v>3</v>
      </c>
      <c r="I29"/>
      <c r="J29"/>
      <c r="K29"/>
      <c r="L29"/>
    </row>
    <row r="30" spans="1:7" ht="12.75">
      <c r="A30" s="173"/>
      <c r="B30" s="175"/>
      <c r="C30" s="175"/>
      <c r="D30" s="175"/>
      <c r="E30" s="175"/>
      <c r="F30" s="175"/>
      <c r="G30" s="175"/>
    </row>
    <row r="31" spans="1:7" ht="12.75">
      <c r="A31" s="173"/>
      <c r="B31" s="176"/>
      <c r="C31" s="176"/>
      <c r="D31" s="176"/>
      <c r="E31" s="147"/>
      <c r="F31" s="147"/>
      <c r="G31" s="147"/>
    </row>
    <row r="32" spans="1:7" ht="12.75">
      <c r="A32" s="173"/>
      <c r="B32" s="153" t="s">
        <v>60</v>
      </c>
      <c r="C32" s="152" t="s">
        <v>43</v>
      </c>
      <c r="D32" s="154">
        <f>D23+7+7+7</f>
        <v>39943</v>
      </c>
      <c r="E32" s="174"/>
      <c r="F32" s="147"/>
      <c r="G32" s="147"/>
    </row>
    <row r="33" spans="1:7" s="24" customFormat="1" ht="13.5" thickBot="1">
      <c r="A33" s="173"/>
      <c r="B33" s="147"/>
      <c r="C33" s="147"/>
      <c r="D33" s="147"/>
      <c r="E33" s="147"/>
      <c r="F33" s="147"/>
      <c r="G33" s="147"/>
    </row>
    <row r="34" spans="1:12" ht="12.75">
      <c r="A34" s="168"/>
      <c r="B34" s="183" t="s">
        <v>70</v>
      </c>
      <c r="C34" s="184" t="s">
        <v>43</v>
      </c>
      <c r="D34" s="193" t="s">
        <v>74</v>
      </c>
      <c r="E34" s="196"/>
      <c r="F34" s="184">
        <f>IF(E34&lt;&gt;"",":","")</f>
      </c>
      <c r="G34" s="185"/>
      <c r="I34"/>
      <c r="J34"/>
      <c r="K34"/>
      <c r="L34"/>
    </row>
    <row r="35" spans="1:12" ht="12.75">
      <c r="A35" s="168"/>
      <c r="B35" s="186" t="s">
        <v>69</v>
      </c>
      <c r="C35" s="159" t="s">
        <v>43</v>
      </c>
      <c r="D35" s="194" t="s">
        <v>73</v>
      </c>
      <c r="E35" s="197"/>
      <c r="F35" s="159">
        <f>IF(E35&lt;&gt;"",":","")</f>
      </c>
      <c r="G35" s="187"/>
      <c r="I35"/>
      <c r="J35"/>
      <c r="K35"/>
      <c r="L35"/>
    </row>
    <row r="36" spans="1:12" ht="12.75">
      <c r="A36" s="168"/>
      <c r="B36" s="186" t="s">
        <v>76</v>
      </c>
      <c r="C36" s="159" t="s">
        <v>43</v>
      </c>
      <c r="D36" s="194" t="s">
        <v>67</v>
      </c>
      <c r="E36" s="198"/>
      <c r="F36" s="160">
        <f>IF(E36&lt;&gt;"",":","")</f>
      </c>
      <c r="G36" s="188"/>
      <c r="I36"/>
      <c r="J36"/>
      <c r="K36"/>
      <c r="L36"/>
    </row>
    <row r="37" spans="1:12" ht="12.75">
      <c r="A37" s="182"/>
      <c r="B37" s="186" t="s">
        <v>75</v>
      </c>
      <c r="C37" s="159" t="s">
        <v>43</v>
      </c>
      <c r="D37" s="194" t="s">
        <v>72</v>
      </c>
      <c r="E37" s="198"/>
      <c r="F37" s="160">
        <f>IF(E37&lt;&gt;"",":","")</f>
      </c>
      <c r="G37" s="188"/>
      <c r="I37"/>
      <c r="J37"/>
      <c r="K37"/>
      <c r="L37"/>
    </row>
    <row r="38" spans="1:12" ht="13.5" thickBot="1">
      <c r="A38" s="182"/>
      <c r="B38" s="189" t="s">
        <v>68</v>
      </c>
      <c r="C38" s="190" t="s">
        <v>43</v>
      </c>
      <c r="D38" s="195" t="s">
        <v>71</v>
      </c>
      <c r="E38" s="199"/>
      <c r="F38" s="191">
        <f>IF(E38&lt;&gt;"",":","")</f>
      </c>
      <c r="G38" s="192"/>
      <c r="I38"/>
      <c r="J38"/>
      <c r="K38"/>
      <c r="L38"/>
    </row>
    <row r="39" spans="1:7" ht="12.75">
      <c r="A39" s="177"/>
      <c r="B39" s="147"/>
      <c r="C39" s="147"/>
      <c r="D39" s="147"/>
      <c r="E39" s="175"/>
      <c r="F39" s="175"/>
      <c r="G39" s="175"/>
    </row>
    <row r="40" spans="1:7" ht="12.75">
      <c r="A40" s="173"/>
      <c r="B40" s="178"/>
      <c r="C40" s="178"/>
      <c r="D40" s="178"/>
      <c r="E40" s="147"/>
      <c r="F40" s="147"/>
      <c r="G40" s="147"/>
    </row>
    <row r="41" spans="1:7" ht="12.75">
      <c r="A41" s="173"/>
      <c r="B41" s="153" t="s">
        <v>61</v>
      </c>
      <c r="C41" s="152" t="s">
        <v>43</v>
      </c>
      <c r="D41" s="154">
        <f>D32+7</f>
        <v>39950</v>
      </c>
      <c r="E41" s="174"/>
      <c r="F41" s="147"/>
      <c r="G41" s="147"/>
    </row>
    <row r="42" spans="1:7" ht="13.5" thickBot="1">
      <c r="A42" s="173"/>
      <c r="B42" s="147"/>
      <c r="C42" s="147"/>
      <c r="D42" s="147"/>
      <c r="E42" s="147"/>
      <c r="F42" s="147"/>
      <c r="G42" s="147"/>
    </row>
    <row r="43" spans="1:12" ht="12.75">
      <c r="A43" s="168"/>
      <c r="B43" s="183" t="s">
        <v>74</v>
      </c>
      <c r="C43" s="184" t="s">
        <v>43</v>
      </c>
      <c r="D43" s="193" t="s">
        <v>68</v>
      </c>
      <c r="E43" s="196"/>
      <c r="F43" s="184">
        <f>IF(E43&lt;&gt;"",":","")</f>
      </c>
      <c r="G43" s="185"/>
      <c r="I43"/>
      <c r="J43"/>
      <c r="K43"/>
      <c r="L43"/>
    </row>
    <row r="44" spans="1:12" ht="12.75">
      <c r="A44" s="168"/>
      <c r="B44" s="186" t="s">
        <v>71</v>
      </c>
      <c r="C44" s="159" t="s">
        <v>43</v>
      </c>
      <c r="D44" s="194" t="s">
        <v>75</v>
      </c>
      <c r="E44" s="197"/>
      <c r="F44" s="159">
        <f>IF(E44&lt;&gt;"",":","")</f>
      </c>
      <c r="G44" s="187"/>
      <c r="I44"/>
      <c r="J44"/>
      <c r="K44"/>
      <c r="L44"/>
    </row>
    <row r="45" spans="1:12" ht="12.75">
      <c r="A45" s="168"/>
      <c r="B45" s="186" t="s">
        <v>72</v>
      </c>
      <c r="C45" s="159" t="s">
        <v>43</v>
      </c>
      <c r="D45" s="194" t="s">
        <v>76</v>
      </c>
      <c r="E45" s="198"/>
      <c r="F45" s="160">
        <f>IF(E45&lt;&gt;"",":","")</f>
      </c>
      <c r="G45" s="188"/>
      <c r="I45"/>
      <c r="J45"/>
      <c r="K45"/>
      <c r="L45"/>
    </row>
    <row r="46" spans="1:12" ht="12.75">
      <c r="A46" s="182"/>
      <c r="B46" s="186" t="s">
        <v>67</v>
      </c>
      <c r="C46" s="159" t="s">
        <v>43</v>
      </c>
      <c r="D46" s="194" t="s">
        <v>69</v>
      </c>
      <c r="E46" s="198"/>
      <c r="F46" s="160">
        <f>IF(E46&lt;&gt;"",":","")</f>
      </c>
      <c r="G46" s="188"/>
      <c r="I46"/>
      <c r="J46"/>
      <c r="K46"/>
      <c r="L46"/>
    </row>
    <row r="47" spans="1:12" ht="13.5" thickBot="1">
      <c r="A47" s="182"/>
      <c r="B47" s="189" t="s">
        <v>73</v>
      </c>
      <c r="C47" s="190" t="s">
        <v>43</v>
      </c>
      <c r="D47" s="195" t="s">
        <v>70</v>
      </c>
      <c r="E47" s="199"/>
      <c r="F47" s="191">
        <f>IF(E47&lt;&gt;"",":","")</f>
      </c>
      <c r="G47" s="192"/>
      <c r="I47"/>
      <c r="J47"/>
      <c r="K47"/>
      <c r="L47"/>
    </row>
    <row r="48" spans="1:7" ht="12.75">
      <c r="A48" s="177"/>
      <c r="B48" s="147"/>
      <c r="C48" s="147"/>
      <c r="D48" s="147"/>
      <c r="E48" s="175"/>
      <c r="F48" s="175"/>
      <c r="G48" s="175"/>
    </row>
    <row r="49" spans="1:7" ht="12.75">
      <c r="A49" s="179"/>
      <c r="B49" s="178"/>
      <c r="C49" s="178"/>
      <c r="D49" s="178"/>
      <c r="E49" s="147"/>
      <c r="F49" s="147"/>
      <c r="G49" s="147"/>
    </row>
    <row r="50" spans="1:7" ht="12.75">
      <c r="A50" s="173"/>
      <c r="B50" s="153" t="s">
        <v>62</v>
      </c>
      <c r="C50" s="152" t="s">
        <v>43</v>
      </c>
      <c r="D50" s="154">
        <f>D41+7</f>
        <v>39957</v>
      </c>
      <c r="E50" s="174"/>
      <c r="F50" s="147"/>
      <c r="G50" s="147"/>
    </row>
    <row r="51" spans="1:7" ht="13.5" thickBot="1">
      <c r="A51" s="173"/>
      <c r="B51" s="147"/>
      <c r="C51" s="147"/>
      <c r="D51" s="147"/>
      <c r="E51" s="147"/>
      <c r="F51" s="147"/>
      <c r="G51" s="147"/>
    </row>
    <row r="52" spans="1:12" ht="12.75">
      <c r="A52" s="168"/>
      <c r="B52" s="183" t="s">
        <v>73</v>
      </c>
      <c r="C52" s="184" t="s">
        <v>43</v>
      </c>
      <c r="D52" s="193" t="s">
        <v>74</v>
      </c>
      <c r="E52" s="196"/>
      <c r="F52" s="184">
        <f>IF(E52&lt;&gt;"",":","")</f>
      </c>
      <c r="G52" s="185"/>
      <c r="I52"/>
      <c r="J52"/>
      <c r="K52"/>
      <c r="L52"/>
    </row>
    <row r="53" spans="1:12" ht="12.75">
      <c r="A53" s="168"/>
      <c r="B53" s="186" t="s">
        <v>70</v>
      </c>
      <c r="C53" s="159" t="s">
        <v>43</v>
      </c>
      <c r="D53" s="194" t="s">
        <v>67</v>
      </c>
      <c r="E53" s="197"/>
      <c r="F53" s="159">
        <f>IF(E53&lt;&gt;"",":","")</f>
      </c>
      <c r="G53" s="187"/>
      <c r="I53"/>
      <c r="J53"/>
      <c r="K53"/>
      <c r="L53"/>
    </row>
    <row r="54" spans="1:12" ht="12.75">
      <c r="A54" s="168"/>
      <c r="B54" s="186" t="s">
        <v>69</v>
      </c>
      <c r="C54" s="159" t="s">
        <v>43</v>
      </c>
      <c r="D54" s="194" t="s">
        <v>72</v>
      </c>
      <c r="E54" s="198"/>
      <c r="F54" s="160">
        <f>IF(E54&lt;&gt;"",":","")</f>
      </c>
      <c r="G54" s="188"/>
      <c r="I54"/>
      <c r="J54"/>
      <c r="K54"/>
      <c r="L54"/>
    </row>
    <row r="55" spans="1:12" ht="12.75">
      <c r="A55" s="182"/>
      <c r="B55" s="186" t="s">
        <v>76</v>
      </c>
      <c r="C55" s="159" t="s">
        <v>43</v>
      </c>
      <c r="D55" s="194" t="s">
        <v>71</v>
      </c>
      <c r="E55" s="198"/>
      <c r="F55" s="160">
        <f>IF(E55&lt;&gt;"",":","")</f>
      </c>
      <c r="G55" s="188"/>
      <c r="I55"/>
      <c r="J55"/>
      <c r="K55"/>
      <c r="L55"/>
    </row>
    <row r="56" spans="1:12" ht="13.5" thickBot="1">
      <c r="A56" s="182"/>
      <c r="B56" s="189" t="s">
        <v>75</v>
      </c>
      <c r="C56" s="190" t="s">
        <v>43</v>
      </c>
      <c r="D56" s="195" t="s">
        <v>68</v>
      </c>
      <c r="E56" s="199"/>
      <c r="F56" s="191">
        <f>IF(E56&lt;&gt;"",":","")</f>
      </c>
      <c r="G56" s="192"/>
      <c r="I56"/>
      <c r="J56"/>
      <c r="K56"/>
      <c r="L56"/>
    </row>
    <row r="57" spans="1:7" ht="12.75">
      <c r="A57" s="173"/>
      <c r="B57" s="175"/>
      <c r="C57" s="175"/>
      <c r="D57" s="175"/>
      <c r="E57" s="175"/>
      <c r="F57" s="175"/>
      <c r="G57" s="175"/>
    </row>
    <row r="58" spans="1:7" ht="12.75">
      <c r="A58" s="173"/>
      <c r="B58" s="176"/>
      <c r="C58" s="176"/>
      <c r="D58" s="176"/>
      <c r="E58" s="147"/>
      <c r="F58" s="147"/>
      <c r="G58" s="147"/>
    </row>
    <row r="59" spans="1:7" ht="12.75">
      <c r="A59" s="180"/>
      <c r="B59" s="153" t="s">
        <v>63</v>
      </c>
      <c r="C59" s="152" t="s">
        <v>43</v>
      </c>
      <c r="D59" s="154">
        <f>D50+7</f>
        <v>39964</v>
      </c>
      <c r="E59" s="174"/>
      <c r="F59" s="147"/>
      <c r="G59" s="147"/>
    </row>
    <row r="60" spans="1:7" ht="13.5" thickBot="1">
      <c r="A60" s="173"/>
      <c r="B60" s="147"/>
      <c r="C60" s="147"/>
      <c r="D60" s="147"/>
      <c r="E60" s="147"/>
      <c r="F60" s="147"/>
      <c r="G60" s="147"/>
    </row>
    <row r="61" spans="1:12" ht="12.75">
      <c r="A61" s="168"/>
      <c r="B61" s="183" t="s">
        <v>74</v>
      </c>
      <c r="C61" s="184" t="s">
        <v>43</v>
      </c>
      <c r="D61" s="193" t="s">
        <v>75</v>
      </c>
      <c r="E61" s="196"/>
      <c r="F61" s="184">
        <f>IF(E61&lt;&gt;"",":","")</f>
      </c>
      <c r="G61" s="185"/>
      <c r="I61"/>
      <c r="J61"/>
      <c r="K61"/>
      <c r="L61"/>
    </row>
    <row r="62" spans="1:12" ht="12.75">
      <c r="A62" s="168"/>
      <c r="B62" s="186" t="s">
        <v>68</v>
      </c>
      <c r="C62" s="159" t="s">
        <v>43</v>
      </c>
      <c r="D62" s="194" t="s">
        <v>76</v>
      </c>
      <c r="E62" s="197"/>
      <c r="F62" s="159">
        <f>IF(E62&lt;&gt;"",":","")</f>
      </c>
      <c r="G62" s="187"/>
      <c r="I62"/>
      <c r="J62"/>
      <c r="K62"/>
      <c r="L62"/>
    </row>
    <row r="63" spans="1:12" ht="12.75">
      <c r="A63" s="168"/>
      <c r="B63" s="186" t="s">
        <v>71</v>
      </c>
      <c r="C63" s="159" t="s">
        <v>43</v>
      </c>
      <c r="D63" s="194" t="s">
        <v>69</v>
      </c>
      <c r="E63" s="198"/>
      <c r="F63" s="160">
        <f>IF(E63&lt;&gt;"",":","")</f>
      </c>
      <c r="G63" s="188"/>
      <c r="I63"/>
      <c r="J63"/>
      <c r="K63"/>
      <c r="L63"/>
    </row>
    <row r="64" spans="1:12" ht="12.75">
      <c r="A64" s="182"/>
      <c r="B64" s="186" t="s">
        <v>72</v>
      </c>
      <c r="C64" s="159" t="s">
        <v>43</v>
      </c>
      <c r="D64" s="194" t="s">
        <v>70</v>
      </c>
      <c r="E64" s="198"/>
      <c r="F64" s="160">
        <f>IF(E64&lt;&gt;"",":","")</f>
      </c>
      <c r="G64" s="188"/>
      <c r="I64"/>
      <c r="J64"/>
      <c r="K64"/>
      <c r="L64"/>
    </row>
    <row r="65" spans="1:12" ht="13.5" thickBot="1">
      <c r="A65" s="182"/>
      <c r="B65" s="189" t="s">
        <v>67</v>
      </c>
      <c r="C65" s="190" t="s">
        <v>43</v>
      </c>
      <c r="D65" s="195" t="s">
        <v>73</v>
      </c>
      <c r="E65" s="199"/>
      <c r="F65" s="191">
        <f>IF(E65&lt;&gt;"",":","")</f>
      </c>
      <c r="G65" s="192"/>
      <c r="I65"/>
      <c r="J65"/>
      <c r="K65"/>
      <c r="L65"/>
    </row>
    <row r="66" spans="1:7" ht="12.75">
      <c r="A66" s="173"/>
      <c r="B66" s="175"/>
      <c r="C66" s="175"/>
      <c r="D66" s="175"/>
      <c r="E66" s="175"/>
      <c r="F66" s="175"/>
      <c r="G66" s="175"/>
    </row>
    <row r="67" spans="1:7" ht="12.75">
      <c r="A67" s="173"/>
      <c r="B67" s="176"/>
      <c r="C67" s="176"/>
      <c r="D67" s="176"/>
      <c r="E67" s="147"/>
      <c r="F67" s="147"/>
      <c r="G67" s="147"/>
    </row>
    <row r="68" spans="1:7" ht="12.75">
      <c r="A68" s="180"/>
      <c r="B68" s="153" t="s">
        <v>64</v>
      </c>
      <c r="C68" s="152" t="s">
        <v>43</v>
      </c>
      <c r="D68" s="154">
        <f>D59+7</f>
        <v>39971</v>
      </c>
      <c r="E68" s="174"/>
      <c r="F68" s="147"/>
      <c r="G68" s="147"/>
    </row>
    <row r="69" spans="1:7" ht="13.5" thickBot="1">
      <c r="A69" s="173"/>
      <c r="B69" s="181"/>
      <c r="C69" s="181"/>
      <c r="D69" s="181"/>
      <c r="E69" s="147"/>
      <c r="F69" s="147"/>
      <c r="G69" s="147"/>
    </row>
    <row r="70" spans="1:12" ht="12.75">
      <c r="A70" s="168"/>
      <c r="B70" s="183" t="s">
        <v>67</v>
      </c>
      <c r="C70" s="184" t="s">
        <v>43</v>
      </c>
      <c r="D70" s="193" t="s">
        <v>74</v>
      </c>
      <c r="E70" s="196"/>
      <c r="F70" s="184">
        <f>IF(E70&lt;&gt;"",":","")</f>
      </c>
      <c r="G70" s="185"/>
      <c r="I70"/>
      <c r="J70"/>
      <c r="K70"/>
      <c r="L70"/>
    </row>
    <row r="71" spans="1:12" ht="12.75">
      <c r="A71" s="168"/>
      <c r="B71" s="186" t="s">
        <v>73</v>
      </c>
      <c r="C71" s="159" t="s">
        <v>43</v>
      </c>
      <c r="D71" s="194" t="s">
        <v>72</v>
      </c>
      <c r="E71" s="197"/>
      <c r="F71" s="159">
        <f>IF(E71&lt;&gt;"",":","")</f>
      </c>
      <c r="G71" s="187"/>
      <c r="I71"/>
      <c r="J71"/>
      <c r="K71"/>
      <c r="L71"/>
    </row>
    <row r="72" spans="1:12" ht="12.75">
      <c r="A72" s="168"/>
      <c r="B72" s="186" t="s">
        <v>70</v>
      </c>
      <c r="C72" s="159" t="s">
        <v>43</v>
      </c>
      <c r="D72" s="194" t="s">
        <v>71</v>
      </c>
      <c r="E72" s="198"/>
      <c r="F72" s="160">
        <f>IF(E72&lt;&gt;"",":","")</f>
      </c>
      <c r="G72" s="188"/>
      <c r="I72"/>
      <c r="J72"/>
      <c r="K72"/>
      <c r="L72"/>
    </row>
    <row r="73" spans="1:12" ht="12.75">
      <c r="A73" s="182"/>
      <c r="B73" s="186" t="s">
        <v>69</v>
      </c>
      <c r="C73" s="159" t="s">
        <v>43</v>
      </c>
      <c r="D73" s="194" t="s">
        <v>68</v>
      </c>
      <c r="E73" s="198"/>
      <c r="F73" s="160">
        <f>IF(E73&lt;&gt;"",":","")</f>
      </c>
      <c r="G73" s="188"/>
      <c r="I73"/>
      <c r="J73"/>
      <c r="K73"/>
      <c r="L73"/>
    </row>
    <row r="74" spans="1:12" ht="13.5" thickBot="1">
      <c r="A74" s="182"/>
      <c r="B74" s="189" t="s">
        <v>76</v>
      </c>
      <c r="C74" s="190" t="s">
        <v>43</v>
      </c>
      <c r="D74" s="195" t="s">
        <v>75</v>
      </c>
      <c r="E74" s="199"/>
      <c r="F74" s="191">
        <f>IF(E74&lt;&gt;"",":","")</f>
      </c>
      <c r="G74" s="192"/>
      <c r="I74"/>
      <c r="J74"/>
      <c r="K74"/>
      <c r="L74"/>
    </row>
    <row r="75" spans="1:7" ht="12.75">
      <c r="A75" s="173"/>
      <c r="B75" s="175"/>
      <c r="C75" s="175"/>
      <c r="D75" s="175"/>
      <c r="E75" s="175"/>
      <c r="F75" s="175"/>
      <c r="G75" s="175"/>
    </row>
    <row r="76" spans="1:7" ht="12.75">
      <c r="A76" s="173"/>
      <c r="B76" s="147"/>
      <c r="C76" s="147"/>
      <c r="D76" s="147"/>
      <c r="E76" s="147"/>
      <c r="F76" s="147"/>
      <c r="G76" s="147"/>
    </row>
    <row r="77" spans="1:7" ht="12.75">
      <c r="A77" s="180"/>
      <c r="B77" s="153" t="s">
        <v>65</v>
      </c>
      <c r="C77" s="152" t="s">
        <v>43</v>
      </c>
      <c r="D77" s="154">
        <f>D68+7</f>
        <v>39978</v>
      </c>
      <c r="E77" s="174"/>
      <c r="F77" s="147"/>
      <c r="G77" s="147"/>
    </row>
    <row r="78" spans="1:7" ht="13.5" thickBot="1">
      <c r="A78" s="173"/>
      <c r="B78" s="181"/>
      <c r="C78" s="147"/>
      <c r="D78" s="147"/>
      <c r="E78" s="147"/>
      <c r="F78" s="147"/>
      <c r="G78" s="147"/>
    </row>
    <row r="79" spans="1:11" ht="12.75">
      <c r="A79" s="168"/>
      <c r="B79" s="183" t="s">
        <v>74</v>
      </c>
      <c r="C79" s="184" t="s">
        <v>43</v>
      </c>
      <c r="D79" s="193" t="s">
        <v>76</v>
      </c>
      <c r="E79" s="196"/>
      <c r="F79" s="184">
        <f>IF(E79&lt;&gt;"",":","")</f>
      </c>
      <c r="G79" s="185"/>
      <c r="I79"/>
      <c r="J79"/>
      <c r="K79"/>
    </row>
    <row r="80" spans="1:11" ht="12.75">
      <c r="A80" s="168"/>
      <c r="B80" s="186" t="s">
        <v>75</v>
      </c>
      <c r="C80" s="159" t="s">
        <v>43</v>
      </c>
      <c r="D80" s="194" t="s">
        <v>69</v>
      </c>
      <c r="E80" s="197"/>
      <c r="F80" s="159">
        <f>IF(E80&lt;&gt;"",":","")</f>
      </c>
      <c r="G80" s="187"/>
      <c r="I80"/>
      <c r="J80"/>
      <c r="K80"/>
    </row>
    <row r="81" spans="1:11" ht="12.75">
      <c r="A81" s="168"/>
      <c r="B81" s="186" t="s">
        <v>68</v>
      </c>
      <c r="C81" s="159" t="s">
        <v>43</v>
      </c>
      <c r="D81" s="194" t="s">
        <v>70</v>
      </c>
      <c r="E81" s="198"/>
      <c r="F81" s="160">
        <f>IF(E81&lt;&gt;"",":","")</f>
      </c>
      <c r="G81" s="188"/>
      <c r="I81"/>
      <c r="J81"/>
      <c r="K81"/>
    </row>
    <row r="82" spans="1:11" ht="12.75">
      <c r="A82" s="182"/>
      <c r="B82" s="186" t="s">
        <v>71</v>
      </c>
      <c r="C82" s="159" t="s">
        <v>43</v>
      </c>
      <c r="D82" s="194" t="s">
        <v>73</v>
      </c>
      <c r="E82" s="198"/>
      <c r="F82" s="160">
        <f>IF(E82&lt;&gt;"",":","")</f>
      </c>
      <c r="G82" s="188"/>
      <c r="I82"/>
      <c r="J82"/>
      <c r="K82"/>
    </row>
    <row r="83" spans="1:11" ht="13.5" thickBot="1">
      <c r="A83" s="182"/>
      <c r="B83" s="189" t="s">
        <v>72</v>
      </c>
      <c r="C83" s="190" t="s">
        <v>43</v>
      </c>
      <c r="D83" s="195" t="s">
        <v>67</v>
      </c>
      <c r="E83" s="199"/>
      <c r="F83" s="191">
        <f>IF(E83&lt;&gt;"",":","")</f>
      </c>
      <c r="G83" s="192"/>
      <c r="I83"/>
      <c r="J83"/>
      <c r="K83"/>
    </row>
    <row r="84" spans="1:7" ht="12.75">
      <c r="A84" s="161"/>
      <c r="B84" s="161"/>
      <c r="C84" s="161"/>
      <c r="D84" s="161"/>
      <c r="E84" s="161"/>
      <c r="F84" s="161"/>
      <c r="G84" s="161"/>
    </row>
    <row r="85" spans="1:7" ht="12.75">
      <c r="A85" s="161"/>
      <c r="B85" s="161"/>
      <c r="C85" s="161"/>
      <c r="D85" s="161"/>
      <c r="E85" s="161"/>
      <c r="F85" s="161"/>
      <c r="G85" s="161"/>
    </row>
    <row r="86" spans="1:7" ht="12.75">
      <c r="A86" s="161"/>
      <c r="B86" s="161"/>
      <c r="C86" s="161"/>
      <c r="D86" s="161"/>
      <c r="E86" s="161"/>
      <c r="F86" s="161"/>
      <c r="G86" s="161"/>
    </row>
    <row r="87" spans="1:7" ht="12.75">
      <c r="A87" s="161"/>
      <c r="B87" s="161"/>
      <c r="C87" s="161"/>
      <c r="D87" s="161"/>
      <c r="E87" s="161"/>
      <c r="F87" s="161"/>
      <c r="G87" s="161"/>
    </row>
    <row r="88" spans="1:7" ht="12.75">
      <c r="A88" s="161"/>
      <c r="B88" s="161"/>
      <c r="C88" s="161"/>
      <c r="D88" s="161"/>
      <c r="E88" s="161"/>
      <c r="F88" s="161"/>
      <c r="G88" s="161"/>
    </row>
    <row r="89" spans="1:7" ht="12.75">
      <c r="A89" s="161"/>
      <c r="B89" s="161"/>
      <c r="C89" s="161"/>
      <c r="D89" s="161"/>
      <c r="E89" s="161"/>
      <c r="F89" s="161"/>
      <c r="G89" s="161"/>
    </row>
    <row r="90" spans="1:7" ht="12.75">
      <c r="A90" s="161"/>
      <c r="B90" s="161"/>
      <c r="C90" s="161"/>
      <c r="D90" s="161"/>
      <c r="E90" s="161"/>
      <c r="F90" s="161"/>
      <c r="G90" s="161"/>
    </row>
    <row r="91" spans="1:7" ht="12.75">
      <c r="A91" s="161"/>
      <c r="B91" s="161"/>
      <c r="C91" s="161"/>
      <c r="D91" s="161"/>
      <c r="E91" s="161"/>
      <c r="F91" s="161"/>
      <c r="G91" s="161"/>
    </row>
    <row r="92" spans="1:7" ht="12.75">
      <c r="A92" s="161"/>
      <c r="B92" s="161"/>
      <c r="C92" s="161"/>
      <c r="D92" s="161"/>
      <c r="E92" s="161"/>
      <c r="F92" s="161"/>
      <c r="G92" s="161"/>
    </row>
    <row r="93" spans="1:7" ht="12.75">
      <c r="A93" s="161"/>
      <c r="B93" s="161"/>
      <c r="C93" s="161"/>
      <c r="D93" s="161"/>
      <c r="E93" s="161"/>
      <c r="F93" s="161"/>
      <c r="G93" s="161"/>
    </row>
    <row r="94" spans="1:7" ht="12.75">
      <c r="A94" s="161"/>
      <c r="B94" s="161"/>
      <c r="C94" s="161"/>
      <c r="D94" s="161"/>
      <c r="E94" s="161"/>
      <c r="F94" s="161"/>
      <c r="G94" s="161"/>
    </row>
  </sheetData>
  <mergeCells count="2">
    <mergeCell ref="A1:G1"/>
    <mergeCell ref="A3:G3"/>
  </mergeCells>
  <printOptions horizontalCentered="1"/>
  <pageMargins left="0.7874015748031497" right="0.7874015748031497" top="0.5905511811023623" bottom="0.7874015748031497" header="0" footer="0"/>
  <pageSetup horizontalDpi="600" verticalDpi="600" orientation="portrait" paperSize="9" r:id="rId1"/>
  <headerFooter alignWithMargins="0">
    <oddFooter>&amp;C&amp;8&amp;P/&amp;N</oddFooter>
  </headerFooter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W246"/>
  <sheetViews>
    <sheetView workbookViewId="0" topLeftCell="A1">
      <selection activeCell="A5" sqref="A5"/>
    </sheetView>
  </sheetViews>
  <sheetFormatPr defaultColWidth="9.00390625" defaultRowHeight="12.75"/>
  <cols>
    <col min="1" max="1" width="28.875" style="0" bestFit="1" customWidth="1"/>
    <col min="2" max="11" width="4.75390625" style="0" customWidth="1"/>
    <col min="12" max="12" width="6.75390625" style="0" customWidth="1"/>
    <col min="13" max="18" width="2.75390625" style="0" customWidth="1"/>
    <col min="19" max="22" width="6.75390625" style="0" customWidth="1"/>
    <col min="23" max="25" width="2.75390625" style="0" customWidth="1"/>
    <col min="26" max="26" width="4.00390625" style="0" bestFit="1" customWidth="1"/>
    <col min="27" max="28" width="2.75390625" style="0" customWidth="1"/>
    <col min="29" max="32" width="6.75390625" style="0" customWidth="1"/>
    <col min="33" max="38" width="2.75390625" style="0" customWidth="1"/>
    <col min="39" max="41" width="6.75390625" style="0" customWidth="1"/>
    <col min="42" max="42" width="3.125" style="0" customWidth="1"/>
    <col min="43" max="47" width="3.25390625" style="0" customWidth="1"/>
    <col min="48" max="49" width="5.625" style="0" customWidth="1"/>
  </cols>
  <sheetData>
    <row r="1" ht="18">
      <c r="A1" s="10"/>
    </row>
    <row r="2" spans="2:19" ht="15.75">
      <c r="B2" s="13" t="s">
        <v>28</v>
      </c>
      <c r="S2" s="2"/>
    </row>
    <row r="3" spans="3:13" ht="12.75">
      <c r="C3" s="3"/>
      <c r="D3" s="3"/>
      <c r="E3" s="3"/>
      <c r="F3" s="3"/>
      <c r="G3" s="3"/>
      <c r="H3" s="3"/>
      <c r="I3" s="3"/>
      <c r="J3" s="3"/>
      <c r="K3" s="3"/>
      <c r="M3">
        <v>1</v>
      </c>
    </row>
    <row r="4" spans="2:9" ht="12.75">
      <c r="B4" s="1" t="s">
        <v>16</v>
      </c>
      <c r="C4" s="11" t="s">
        <v>74</v>
      </c>
      <c r="D4" s="11"/>
      <c r="E4" s="11"/>
      <c r="F4" s="11"/>
      <c r="G4" s="11"/>
      <c r="H4" s="11"/>
      <c r="I4" s="11"/>
    </row>
    <row r="5" spans="2:15" ht="12.75">
      <c r="B5" s="1" t="s">
        <v>17</v>
      </c>
      <c r="C5" s="11" t="s">
        <v>67</v>
      </c>
      <c r="D5" s="11"/>
      <c r="E5" s="11"/>
      <c r="F5" s="11"/>
      <c r="G5" s="11"/>
      <c r="H5" s="11"/>
      <c r="I5" s="11"/>
      <c r="N5" s="2">
        <f>10-COUNTIF(C4:C13,"")</f>
        <v>10</v>
      </c>
      <c r="O5" t="s">
        <v>10</v>
      </c>
    </row>
    <row r="6" spans="2:9" ht="12.75">
      <c r="B6" s="1" t="s">
        <v>18</v>
      </c>
      <c r="C6" s="11" t="s">
        <v>68</v>
      </c>
      <c r="D6" s="11"/>
      <c r="E6" s="11"/>
      <c r="F6" s="11"/>
      <c r="G6" s="11"/>
      <c r="H6" s="11"/>
      <c r="I6" s="11"/>
    </row>
    <row r="7" spans="2:9" ht="12.75">
      <c r="B7" s="1" t="s">
        <v>19</v>
      </c>
      <c r="C7" s="11" t="s">
        <v>69</v>
      </c>
      <c r="D7" s="11"/>
      <c r="E7" s="11"/>
      <c r="F7" s="11"/>
      <c r="G7" s="11"/>
      <c r="H7" s="11"/>
      <c r="I7" s="11"/>
    </row>
    <row r="8" spans="2:9" ht="12.75">
      <c r="B8" s="1" t="s">
        <v>20</v>
      </c>
      <c r="C8" s="11" t="s">
        <v>70</v>
      </c>
      <c r="D8" s="11"/>
      <c r="E8" s="11"/>
      <c r="F8" s="11"/>
      <c r="G8" s="11"/>
      <c r="H8" s="11"/>
      <c r="I8" s="11"/>
    </row>
    <row r="9" spans="2:9" ht="12.75">
      <c r="B9" s="1" t="s">
        <v>21</v>
      </c>
      <c r="C9" s="11" t="s">
        <v>75</v>
      </c>
      <c r="D9" s="11"/>
      <c r="E9" s="11"/>
      <c r="F9" s="11"/>
      <c r="G9" s="11"/>
      <c r="H9" s="11"/>
      <c r="I9" s="11"/>
    </row>
    <row r="10" spans="2:9" ht="12.75">
      <c r="B10" s="1" t="s">
        <v>22</v>
      </c>
      <c r="C10" s="11" t="s">
        <v>71</v>
      </c>
      <c r="D10" s="11"/>
      <c r="E10" s="11"/>
      <c r="F10" s="11"/>
      <c r="G10" s="11"/>
      <c r="H10" s="11"/>
      <c r="I10" s="11"/>
    </row>
    <row r="11" spans="2:9" ht="12.75">
      <c r="B11" s="1" t="s">
        <v>23</v>
      </c>
      <c r="C11" s="11" t="s">
        <v>72</v>
      </c>
      <c r="D11" s="11"/>
      <c r="E11" s="11"/>
      <c r="F11" s="11"/>
      <c r="G11" s="11"/>
      <c r="H11" s="11"/>
      <c r="I11" s="11"/>
    </row>
    <row r="12" spans="2:9" ht="12.75">
      <c r="B12" s="1" t="s">
        <v>24</v>
      </c>
      <c r="C12" s="11" t="s">
        <v>76</v>
      </c>
      <c r="D12" s="11"/>
      <c r="E12" s="11"/>
      <c r="F12" s="11"/>
      <c r="G12" s="11"/>
      <c r="H12" s="11"/>
      <c r="I12" s="11"/>
    </row>
    <row r="13" spans="2:9" ht="12.75">
      <c r="B13" s="1" t="s">
        <v>25</v>
      </c>
      <c r="C13" s="11" t="s">
        <v>73</v>
      </c>
      <c r="D13" s="11"/>
      <c r="E13" s="11"/>
      <c r="F13" s="11"/>
      <c r="G13" s="11"/>
      <c r="H13" s="11"/>
      <c r="I13" s="11"/>
    </row>
    <row r="15" spans="1:2" ht="15.75">
      <c r="A15" s="4"/>
      <c r="B15" s="4" t="s">
        <v>27</v>
      </c>
    </row>
    <row r="16" spans="2:29" ht="13.5" thickBot="1">
      <c r="B16" s="1"/>
      <c r="D16" s="1"/>
      <c r="F16" s="1"/>
      <c r="H16" s="1"/>
      <c r="J16" s="1"/>
      <c r="L16" s="41" t="s">
        <v>47</v>
      </c>
      <c r="M16" s="41"/>
      <c r="N16" s="41"/>
      <c r="O16" s="41"/>
      <c r="P16" s="41"/>
      <c r="Q16" s="41"/>
      <c r="R16" s="41"/>
      <c r="S16" s="41"/>
      <c r="T16" s="41"/>
      <c r="U16" s="41"/>
      <c r="W16" s="1"/>
      <c r="Y16" s="1"/>
      <c r="AA16" s="1"/>
      <c r="AC16" s="1"/>
    </row>
    <row r="17" spans="1:21" s="40" customFormat="1" ht="33.75" customHeight="1">
      <c r="A17" s="43"/>
      <c r="B17" s="44" t="s">
        <v>16</v>
      </c>
      <c r="C17" s="44" t="s">
        <v>17</v>
      </c>
      <c r="D17" s="44" t="s">
        <v>18</v>
      </c>
      <c r="E17" s="44" t="s">
        <v>19</v>
      </c>
      <c r="F17" s="44" t="s">
        <v>20</v>
      </c>
      <c r="G17" s="44" t="s">
        <v>21</v>
      </c>
      <c r="H17" s="44" t="s">
        <v>22</v>
      </c>
      <c r="I17" s="44" t="s">
        <v>23</v>
      </c>
      <c r="J17" s="44" t="s">
        <v>24</v>
      </c>
      <c r="K17" s="45" t="s">
        <v>25</v>
      </c>
      <c r="L17" s="137" t="s">
        <v>12</v>
      </c>
      <c r="M17" s="138" t="s">
        <v>1</v>
      </c>
      <c r="N17" s="139" t="s">
        <v>13</v>
      </c>
      <c r="O17" s="140" t="s">
        <v>14</v>
      </c>
      <c r="P17" s="210" t="s">
        <v>30</v>
      </c>
      <c r="Q17" s="211"/>
      <c r="R17" s="212"/>
      <c r="S17" s="141" t="s">
        <v>29</v>
      </c>
      <c r="T17" s="142" t="s">
        <v>15</v>
      </c>
      <c r="U17" s="143" t="s">
        <v>11</v>
      </c>
    </row>
    <row r="18" spans="1:21" ht="12.75">
      <c r="A18" s="208" t="s">
        <v>74</v>
      </c>
      <c r="B18" s="5"/>
      <c r="C18" s="14">
        <v>1</v>
      </c>
      <c r="D18" s="14">
        <v>0</v>
      </c>
      <c r="E18" s="14">
        <v>1</v>
      </c>
      <c r="F18" s="14">
        <v>1</v>
      </c>
      <c r="G18" s="14">
        <v>2</v>
      </c>
      <c r="H18" s="14">
        <v>0</v>
      </c>
      <c r="I18" s="14">
        <v>0</v>
      </c>
      <c r="J18" s="14"/>
      <c r="K18" s="46">
        <v>0</v>
      </c>
      <c r="L18" s="62">
        <f>COUNT(B18:K18)</f>
        <v>8</v>
      </c>
      <c r="M18" s="63">
        <f>IF(B18&gt;B19,1,0)+IF(C18&gt;C19,1,0)+IF(D18&gt;D19,1,0)+IF(E18&gt;E19,1,0)+IF(F18&gt;F19,1,0)+IF(G18&gt;G19,1,0)+IF(H18&gt;H19,1,0)+IF(I18&gt;I19,1,0)+IF(J18&gt;J19,1,0)+IF(K18&gt;K19,1,0)</f>
        <v>0</v>
      </c>
      <c r="N18" s="64">
        <f>L18-M18-O18</f>
        <v>2</v>
      </c>
      <c r="O18" s="65">
        <f>IF(B18&lt;B19,1,0)+IF(C18&lt;C19,1,0)+IF(D18&lt;D19,1,0)+IF(E18&lt;E19,1,0)+IF(F18&lt;F19,1,0)+IF(G18&lt;G19,1,0)+IF(H18&lt;H19,1,0)+IF(I18&lt;I19,1,0)+IF(J18&lt;J19,1,0)+IF(K18&lt;K19,1,0)</f>
        <v>6</v>
      </c>
      <c r="P18" s="66">
        <f>SUM(B18:K18)</f>
        <v>5</v>
      </c>
      <c r="Q18" s="64" t="s">
        <v>32</v>
      </c>
      <c r="R18" s="67">
        <f>SUM(B19:K19)</f>
        <v>25</v>
      </c>
      <c r="S18" s="68">
        <f>P18-R18</f>
        <v>-20</v>
      </c>
      <c r="T18" s="69"/>
      <c r="U18" s="61">
        <f>M18*3+N18*1</f>
        <v>2</v>
      </c>
    </row>
    <row r="19" spans="1:21" ht="12.75">
      <c r="A19" s="208"/>
      <c r="B19" s="8"/>
      <c r="C19" s="15">
        <v>1</v>
      </c>
      <c r="D19" s="15">
        <v>6</v>
      </c>
      <c r="E19" s="15">
        <v>5</v>
      </c>
      <c r="F19" s="15">
        <v>2</v>
      </c>
      <c r="G19" s="15">
        <v>3</v>
      </c>
      <c r="H19" s="15">
        <v>0</v>
      </c>
      <c r="I19" s="15">
        <v>7</v>
      </c>
      <c r="J19" s="15"/>
      <c r="K19" s="47">
        <v>1</v>
      </c>
      <c r="L19" s="70"/>
      <c r="M19" s="71"/>
      <c r="N19" s="72"/>
      <c r="O19" s="73"/>
      <c r="P19" s="74"/>
      <c r="Q19" s="72"/>
      <c r="R19" s="75"/>
      <c r="S19" s="76"/>
      <c r="T19" s="77"/>
      <c r="U19" s="78"/>
    </row>
    <row r="20" spans="1:21" ht="12.75">
      <c r="A20" s="208" t="s">
        <v>67</v>
      </c>
      <c r="B20" s="14">
        <v>1</v>
      </c>
      <c r="C20" s="6"/>
      <c r="D20" s="14">
        <v>0</v>
      </c>
      <c r="E20" s="14">
        <v>0</v>
      </c>
      <c r="F20" s="14">
        <v>1</v>
      </c>
      <c r="G20" s="14">
        <v>0</v>
      </c>
      <c r="H20" s="14">
        <v>1</v>
      </c>
      <c r="I20" s="14"/>
      <c r="J20" s="14">
        <v>2</v>
      </c>
      <c r="K20" s="46">
        <v>0</v>
      </c>
      <c r="L20" s="62">
        <f>COUNT(B20:K20)</f>
        <v>8</v>
      </c>
      <c r="M20" s="63">
        <f>IF(B20&gt;B21,1,0)+IF(C20&gt;C21,1,0)+IF(D20&gt;D21,1,0)+IF(E20&gt;E21,1,0)+IF(F20&gt;F21,1,0)+IF(G20&gt;G21,1,0)+IF(H20&gt;H21,1,0)+IF(I20&gt;I21,1,0)+IF(J20&gt;J21,1,0)+IF(K20&gt;K21,1,0)</f>
        <v>1</v>
      </c>
      <c r="N20" s="64">
        <f>L20-M20-O20</f>
        <v>1</v>
      </c>
      <c r="O20" s="65">
        <f>IF(B20&lt;B21,1,0)+IF(C20&lt;C21,1,0)+IF(D20&lt;D21,1,0)+IF(E20&lt;E21,1,0)+IF(F20&lt;F21,1,0)+IF(G20&lt;G21,1,0)+IF(H20&lt;H21,1,0)+IF(I20&lt;I21,1,0)+IF(J20&lt;J21,1,0)+IF(K20&lt;K21,1,0)</f>
        <v>6</v>
      </c>
      <c r="P20" s="66">
        <f>(B20+C20+D20+E20+F20+G20+H20+I20+J20+K20)</f>
        <v>5</v>
      </c>
      <c r="Q20" s="64" t="s">
        <v>32</v>
      </c>
      <c r="R20" s="67">
        <f>(B21+C21+D21+E21+F21+G21+H21+I21+J21+K21)</f>
        <v>31</v>
      </c>
      <c r="S20" s="68">
        <f>P20-R20</f>
        <v>-26</v>
      </c>
      <c r="T20" s="69"/>
      <c r="U20" s="61">
        <f>M20*3+N20*1</f>
        <v>4</v>
      </c>
    </row>
    <row r="21" spans="1:21" ht="12.75">
      <c r="A21" s="208"/>
      <c r="B21" s="15">
        <v>1</v>
      </c>
      <c r="C21" s="7"/>
      <c r="D21" s="15">
        <v>3</v>
      </c>
      <c r="E21" s="15">
        <v>8</v>
      </c>
      <c r="F21" s="15">
        <v>3</v>
      </c>
      <c r="G21" s="15">
        <v>7</v>
      </c>
      <c r="H21" s="15">
        <v>4</v>
      </c>
      <c r="I21" s="15"/>
      <c r="J21" s="15">
        <v>1</v>
      </c>
      <c r="K21" s="47">
        <v>4</v>
      </c>
      <c r="L21" s="70"/>
      <c r="M21" s="71"/>
      <c r="N21" s="72"/>
      <c r="O21" s="73"/>
      <c r="P21" s="74"/>
      <c r="Q21" s="72"/>
      <c r="R21" s="75"/>
      <c r="S21" s="76"/>
      <c r="T21" s="77"/>
      <c r="U21" s="78"/>
    </row>
    <row r="22" spans="1:21" ht="12.75">
      <c r="A22" s="208" t="s">
        <v>68</v>
      </c>
      <c r="B22" s="17">
        <v>6</v>
      </c>
      <c r="C22" s="18">
        <v>3</v>
      </c>
      <c r="D22" s="6"/>
      <c r="E22" s="14">
        <v>2</v>
      </c>
      <c r="F22" s="14">
        <v>3</v>
      </c>
      <c r="G22" s="14">
        <v>4</v>
      </c>
      <c r="H22" s="14">
        <v>3</v>
      </c>
      <c r="I22" s="14">
        <v>2</v>
      </c>
      <c r="J22" s="14">
        <v>4</v>
      </c>
      <c r="K22" s="46">
        <v>7</v>
      </c>
      <c r="L22" s="62">
        <f>COUNT(B22:K22)</f>
        <v>9</v>
      </c>
      <c r="M22" s="63">
        <f>IF(B22&gt;B23,1,0)+IF(C22&gt;C23,1,0)+IF(D22&gt;D23,1,0)+IF(E22&gt;E23,1,0)+IF(F22&gt;F23,1,0)+IF(G22&gt;G23,1,0)+IF(H22&gt;H23,1,0)+IF(I22&gt;I23,1,0)+IF(J22&gt;J23,1,0)+IF(K22&gt;K23,1,0)</f>
        <v>6</v>
      </c>
      <c r="N22" s="64">
        <f>L22-M22-O22</f>
        <v>1</v>
      </c>
      <c r="O22" s="65">
        <f>IF(B22&lt;B23,1,0)+IF(C22&lt;C23,1,0)+IF(D22&lt;D23,1,0)+IF(E22&lt;E23,1,0)+IF(F22&lt;F23,1,0)+IF(G22&lt;G23,1,0)+IF(H22&lt;H23,1,0)+IF(I22&lt;I23,1,0)+IF(J22&lt;J23,1,0)+IF(K22&lt;K23,1,0)</f>
        <v>2</v>
      </c>
      <c r="P22" s="66">
        <f>(B22+C22+D22+E22+F22+G22+H22+I22+J22+K22)</f>
        <v>34</v>
      </c>
      <c r="Q22" s="64" t="s">
        <v>32</v>
      </c>
      <c r="R22" s="67">
        <f>(B23+C23+D23+E23+F23+G23+H23+I23+J23+K23)</f>
        <v>20</v>
      </c>
      <c r="S22" s="68">
        <f>P22-R22</f>
        <v>14</v>
      </c>
      <c r="T22" s="69"/>
      <c r="U22" s="61">
        <f>M22*3+N22*1</f>
        <v>19</v>
      </c>
    </row>
    <row r="23" spans="1:21" ht="12.75">
      <c r="A23" s="208"/>
      <c r="B23" s="19">
        <v>0</v>
      </c>
      <c r="C23" s="20">
        <v>0</v>
      </c>
      <c r="D23" s="7"/>
      <c r="E23" s="15">
        <v>3</v>
      </c>
      <c r="F23" s="15">
        <v>0</v>
      </c>
      <c r="G23" s="15">
        <v>3</v>
      </c>
      <c r="H23" s="15">
        <v>4</v>
      </c>
      <c r="I23" s="15">
        <v>1</v>
      </c>
      <c r="J23" s="15">
        <v>2</v>
      </c>
      <c r="K23" s="47">
        <v>7</v>
      </c>
      <c r="L23" s="70"/>
      <c r="M23" s="71"/>
      <c r="N23" s="72"/>
      <c r="O23" s="73"/>
      <c r="P23" s="74"/>
      <c r="Q23" s="72"/>
      <c r="R23" s="75"/>
      <c r="S23" s="76"/>
      <c r="T23" s="77"/>
      <c r="U23" s="78"/>
    </row>
    <row r="24" spans="1:21" ht="12.75">
      <c r="A24" s="208" t="s">
        <v>69</v>
      </c>
      <c r="B24" s="17">
        <v>5</v>
      </c>
      <c r="C24" s="18">
        <v>8</v>
      </c>
      <c r="D24" s="18">
        <v>3</v>
      </c>
      <c r="E24" s="6"/>
      <c r="F24" s="14">
        <v>6</v>
      </c>
      <c r="G24" s="14"/>
      <c r="H24" s="14">
        <v>2</v>
      </c>
      <c r="I24" s="14">
        <v>2</v>
      </c>
      <c r="J24" s="14">
        <v>6</v>
      </c>
      <c r="K24" s="46">
        <v>6</v>
      </c>
      <c r="L24" s="62">
        <f>COUNT(B24:K24)</f>
        <v>8</v>
      </c>
      <c r="M24" s="63">
        <f>IF(B24&gt;B25,1,0)+IF(C24&gt;C25,1,0)+IF(D24&gt;D25,1,0)+IF(E24&gt;E25,1,0)+IF(F24&gt;F25,1,0)+IF(G24&gt;G25,1,0)+IF(H24&gt;H25,1,0)+IF(I24&gt;I25,1,0)+IF(J24&gt;J25,1,0)+IF(K24&gt;K25,1,0)</f>
        <v>8</v>
      </c>
      <c r="N24" s="64">
        <f>L24-M24-O24</f>
        <v>0</v>
      </c>
      <c r="O24" s="65">
        <f>IF(B24&lt;B25,1,0)+IF(C24&lt;C25,1,0)+IF(D24&lt;D25,1,0)+IF(E24&lt;E25,1,0)+IF(F24&lt;F25,1,0)+IF(G24&lt;G25,1,0)+IF(H24&lt;H25,1,0)+IF(I24&lt;I25,1,0)+IF(J24&lt;J25,1,0)+IF(K24&lt;K25,1,0)</f>
        <v>0</v>
      </c>
      <c r="P24" s="66">
        <f>(B24+C24+D24+E24+F24+G24+H24+I24+J24+K24)</f>
        <v>38</v>
      </c>
      <c r="Q24" s="64" t="s">
        <v>32</v>
      </c>
      <c r="R24" s="67">
        <f>(B25+C25+D25+E25+F25+G25+H25+I25+J25+K25)</f>
        <v>6</v>
      </c>
      <c r="S24" s="68">
        <f>P24-R24</f>
        <v>32</v>
      </c>
      <c r="T24" s="69"/>
      <c r="U24" s="61">
        <f>M24*3+N24*1</f>
        <v>24</v>
      </c>
    </row>
    <row r="25" spans="1:21" ht="12.75">
      <c r="A25" s="208"/>
      <c r="B25" s="19">
        <v>1</v>
      </c>
      <c r="C25" s="20">
        <v>0</v>
      </c>
      <c r="D25" s="20">
        <v>2</v>
      </c>
      <c r="E25" s="7"/>
      <c r="F25" s="15">
        <v>1</v>
      </c>
      <c r="G25" s="15"/>
      <c r="H25" s="15">
        <v>0</v>
      </c>
      <c r="I25" s="15">
        <v>0</v>
      </c>
      <c r="J25" s="15">
        <v>1</v>
      </c>
      <c r="K25" s="47">
        <v>1</v>
      </c>
      <c r="L25" s="70"/>
      <c r="M25" s="71"/>
      <c r="N25" s="72"/>
      <c r="O25" s="73"/>
      <c r="P25" s="74"/>
      <c r="Q25" s="72"/>
      <c r="R25" s="75"/>
      <c r="S25" s="76"/>
      <c r="T25" s="77"/>
      <c r="U25" s="78"/>
    </row>
    <row r="26" spans="1:21" ht="12.75">
      <c r="A26" s="208" t="s">
        <v>70</v>
      </c>
      <c r="B26" s="17">
        <v>2</v>
      </c>
      <c r="C26" s="18">
        <v>3</v>
      </c>
      <c r="D26" s="18">
        <v>0</v>
      </c>
      <c r="E26" s="18">
        <v>1</v>
      </c>
      <c r="F26" s="6"/>
      <c r="G26" s="14">
        <v>0</v>
      </c>
      <c r="H26" s="14">
        <v>2</v>
      </c>
      <c r="I26" s="14">
        <v>0</v>
      </c>
      <c r="J26" s="14">
        <v>1</v>
      </c>
      <c r="K26" s="46">
        <v>3</v>
      </c>
      <c r="L26" s="62">
        <f>COUNT(B26:K26)</f>
        <v>9</v>
      </c>
      <c r="M26" s="63">
        <f>IF(B26&gt;B27,1,0)+IF(C26&gt;C27,1,0)+IF(D26&gt;D27,1,0)+IF(E26&gt;E27,1,0)+IF(F26&gt;F27,1,0)+IF(G26&gt;G27,1,0)+IF(H26&gt;H27,1,0)+IF(I26&gt;I27,1,0)+IF(J26&gt;J27,1,0)+IF(K26&gt;K27,1,0)</f>
        <v>3</v>
      </c>
      <c r="N26" s="64">
        <f>L26-M26-O26</f>
        <v>1</v>
      </c>
      <c r="O26" s="65">
        <f>IF(B26&lt;B27,1,0)+IF(C26&lt;C27,1,0)+IF(D26&lt;D27,1,0)+IF(E26&lt;E27,1,0)+IF(F26&lt;F27,1,0)+IF(G26&lt;G27,1,0)+IF(H26&lt;H27,1,0)+IF(I26&lt;I27,1,0)+IF(J26&lt;J27,1,0)+IF(K26&lt;K27,1,0)</f>
        <v>5</v>
      </c>
      <c r="P26" s="66">
        <f>(B26+C26+D26+E26+F26+G26+H26+I26+J26+K26)</f>
        <v>12</v>
      </c>
      <c r="Q26" s="64" t="s">
        <v>32</v>
      </c>
      <c r="R26" s="67">
        <f>(B27+C27+D27+E27+F27+G27+H27+I27+J27+K27)</f>
        <v>30</v>
      </c>
      <c r="S26" s="68">
        <f>P26-R26</f>
        <v>-18</v>
      </c>
      <c r="T26" s="69"/>
      <c r="U26" s="61">
        <f>M26*3+N26*1</f>
        <v>10</v>
      </c>
    </row>
    <row r="27" spans="1:21" ht="12.75">
      <c r="A27" s="208"/>
      <c r="B27" s="19">
        <v>1</v>
      </c>
      <c r="C27" s="20">
        <v>1</v>
      </c>
      <c r="D27" s="20">
        <v>3</v>
      </c>
      <c r="E27" s="20">
        <v>6</v>
      </c>
      <c r="F27" s="7"/>
      <c r="G27" s="15">
        <v>8</v>
      </c>
      <c r="H27" s="15">
        <v>2</v>
      </c>
      <c r="I27" s="15">
        <v>3</v>
      </c>
      <c r="J27" s="15">
        <v>4</v>
      </c>
      <c r="K27" s="47">
        <v>2</v>
      </c>
      <c r="L27" s="70"/>
      <c r="M27" s="71"/>
      <c r="N27" s="72"/>
      <c r="O27" s="73"/>
      <c r="P27" s="74"/>
      <c r="Q27" s="72"/>
      <c r="R27" s="75"/>
      <c r="S27" s="76"/>
      <c r="T27" s="77"/>
      <c r="U27" s="78"/>
    </row>
    <row r="28" spans="1:21" ht="12.75">
      <c r="A28" s="208" t="s">
        <v>75</v>
      </c>
      <c r="B28" s="17">
        <v>3</v>
      </c>
      <c r="C28" s="17">
        <v>7</v>
      </c>
      <c r="D28" s="17">
        <v>3</v>
      </c>
      <c r="E28" s="17"/>
      <c r="F28" s="17">
        <v>8</v>
      </c>
      <c r="G28" s="6"/>
      <c r="H28" s="14">
        <v>1</v>
      </c>
      <c r="I28" s="14">
        <v>1</v>
      </c>
      <c r="J28" s="14">
        <v>6</v>
      </c>
      <c r="K28" s="46">
        <v>5</v>
      </c>
      <c r="L28" s="62">
        <f>COUNT(B28:K28)</f>
        <v>8</v>
      </c>
      <c r="M28" s="63">
        <f>IF(B28&gt;B29,1,0)+IF(C28&gt;C29,1,0)+IF(D28&gt;D29,1,0)+IF(E28&gt;E29,1,0)+IF(F28&gt;F29,1,0)+IF(G28&gt;G29,1,0)+IF(H28&gt;H29,1,0)+IF(I28&gt;I29,1,0)+IF(J28&gt;J29,1,0)+IF(K28&gt;K29,1,0)</f>
        <v>6</v>
      </c>
      <c r="N28" s="64">
        <f>L28-M28-O28</f>
        <v>1</v>
      </c>
      <c r="O28" s="65">
        <f>IF(B28&lt;B29,1,0)+IF(C28&lt;C29,1,0)+IF(D28&lt;D29,1,0)+IF(E28&lt;E29,1,0)+IF(F28&lt;F29,1,0)+IF(G28&lt;G29,1,0)+IF(H28&lt;H29,1,0)+IF(I28&lt;I29,1,0)+IF(J28&lt;J29,1,0)+IF(K28&lt;K29,1,0)</f>
        <v>1</v>
      </c>
      <c r="P28" s="66">
        <f>(B28+C28+D28+E28+F28+G28+H28+I28+J28+K28)</f>
        <v>34</v>
      </c>
      <c r="Q28" s="64" t="s">
        <v>32</v>
      </c>
      <c r="R28" s="67">
        <f>(B29+C29+D29+E29+F29+G29+H29+I29+J29+K29)</f>
        <v>8</v>
      </c>
      <c r="S28" s="68">
        <f>P28-R28</f>
        <v>26</v>
      </c>
      <c r="T28" s="69"/>
      <c r="U28" s="61">
        <f>M28*3+N28*1</f>
        <v>19</v>
      </c>
    </row>
    <row r="29" spans="1:21" ht="12.75">
      <c r="A29" s="208"/>
      <c r="B29" s="19">
        <v>2</v>
      </c>
      <c r="C29" s="19">
        <v>0</v>
      </c>
      <c r="D29" s="19">
        <v>4</v>
      </c>
      <c r="E29" s="19"/>
      <c r="F29" s="19">
        <v>0</v>
      </c>
      <c r="G29" s="7"/>
      <c r="H29" s="15">
        <v>0</v>
      </c>
      <c r="I29" s="15">
        <v>1</v>
      </c>
      <c r="J29" s="15">
        <v>0</v>
      </c>
      <c r="K29" s="47">
        <v>1</v>
      </c>
      <c r="L29" s="70"/>
      <c r="M29" s="71"/>
      <c r="N29" s="72"/>
      <c r="O29" s="73"/>
      <c r="P29" s="74"/>
      <c r="Q29" s="72"/>
      <c r="R29" s="75"/>
      <c r="S29" s="76"/>
      <c r="T29" s="77"/>
      <c r="U29" s="78"/>
    </row>
    <row r="30" spans="1:21" ht="12.75">
      <c r="A30" s="208" t="s">
        <v>71</v>
      </c>
      <c r="B30" s="17">
        <v>0</v>
      </c>
      <c r="C30" s="17">
        <v>4</v>
      </c>
      <c r="D30" s="17">
        <v>4</v>
      </c>
      <c r="E30" s="17">
        <v>0</v>
      </c>
      <c r="F30" s="17">
        <v>2</v>
      </c>
      <c r="G30" s="17">
        <v>0</v>
      </c>
      <c r="H30" s="6"/>
      <c r="I30" s="14">
        <v>4</v>
      </c>
      <c r="J30" s="14">
        <v>5</v>
      </c>
      <c r="K30" s="46">
        <v>1</v>
      </c>
      <c r="L30" s="62">
        <f>COUNT(B30:K30)</f>
        <v>9</v>
      </c>
      <c r="M30" s="63">
        <f>IF(B30&gt;B31,1,0)+IF(C30&gt;C31,1,0)+IF(D30&gt;D31,1,0)+IF(E30&gt;E31,1,0)+IF(F30&gt;F31,1,0)+IF(G30&gt;G31,1,0)+IF(H30&gt;H31,1,0)+IF(I30&gt;I31,1,0)+IF(J30&gt;J31,1,0)+IF(K30&gt;K31,1,0)</f>
        <v>4</v>
      </c>
      <c r="N30" s="64">
        <f>L30-M30-O30</f>
        <v>3</v>
      </c>
      <c r="O30" s="65">
        <f>IF(B30&lt;B31,1,0)+IF(C30&lt;C31,1,0)+IF(D30&lt;D31,1,0)+IF(E30&lt;E31,1,0)+IF(F30&lt;F31,1,0)+IF(G30&lt;G31,1,0)+IF(H30&lt;H31,1,0)+IF(I30&lt;I31,1,0)+IF(J30&lt;J31,1,0)+IF(K30&lt;K31,1,0)</f>
        <v>2</v>
      </c>
      <c r="P30" s="66">
        <f>(B30+C30+D30+E30+F30+G30+H30+I30+J30+K30)</f>
        <v>20</v>
      </c>
      <c r="Q30" s="64" t="s">
        <v>32</v>
      </c>
      <c r="R30" s="67">
        <f>(B31+C31+D31+E31+F31+G31+H31+I31+J31+K31)</f>
        <v>13</v>
      </c>
      <c r="S30" s="68">
        <f>P30-R30</f>
        <v>7</v>
      </c>
      <c r="T30" s="69"/>
      <c r="U30" s="61">
        <f>M30*3+N30*1</f>
        <v>15</v>
      </c>
    </row>
    <row r="31" spans="1:21" ht="12.75">
      <c r="A31" s="208"/>
      <c r="B31" s="19">
        <v>0</v>
      </c>
      <c r="C31" s="19">
        <v>1</v>
      </c>
      <c r="D31" s="19">
        <v>3</v>
      </c>
      <c r="E31" s="19">
        <v>2</v>
      </c>
      <c r="F31" s="19">
        <v>2</v>
      </c>
      <c r="G31" s="19">
        <v>1</v>
      </c>
      <c r="H31" s="9"/>
      <c r="I31" s="15">
        <v>4</v>
      </c>
      <c r="J31" s="15">
        <v>0</v>
      </c>
      <c r="K31" s="47">
        <v>0</v>
      </c>
      <c r="L31" s="70"/>
      <c r="M31" s="71"/>
      <c r="N31" s="72"/>
      <c r="O31" s="73"/>
      <c r="P31" s="74"/>
      <c r="Q31" s="72"/>
      <c r="R31" s="75"/>
      <c r="S31" s="76"/>
      <c r="T31" s="77"/>
      <c r="U31" s="78"/>
    </row>
    <row r="32" spans="1:21" ht="12.75">
      <c r="A32" s="208" t="s">
        <v>72</v>
      </c>
      <c r="B32" s="17">
        <v>7</v>
      </c>
      <c r="C32" s="17"/>
      <c r="D32" s="17">
        <v>1</v>
      </c>
      <c r="E32" s="17">
        <v>0</v>
      </c>
      <c r="F32" s="17">
        <v>3</v>
      </c>
      <c r="G32" s="17">
        <v>1</v>
      </c>
      <c r="H32" s="17">
        <v>4</v>
      </c>
      <c r="I32" s="6"/>
      <c r="J32" s="14">
        <v>3</v>
      </c>
      <c r="K32" s="46">
        <v>5</v>
      </c>
      <c r="L32" s="62">
        <f>COUNT(B32:K32)</f>
        <v>8</v>
      </c>
      <c r="M32" s="63">
        <f>IF(B32&gt;B33,1,0)+IF(C32&gt;C33,1,0)+IF(D32&gt;D33,1,0)+IF(E32&gt;E33,1,0)+IF(F32&gt;F33,1,0)+IF(G32&gt;G33,1,0)+IF(H32&gt;H33,1,0)+IF(I32&gt;I33,1,0)+IF(J32&gt;J33,1,0)+IF(K32&gt;K33,1,0)</f>
        <v>4</v>
      </c>
      <c r="N32" s="64">
        <f>L32-M32-O32</f>
        <v>2</v>
      </c>
      <c r="O32" s="65">
        <f>IF(B32&lt;B33,1,0)+IF(C32&lt;C33,1,0)+IF(D32&lt;D33,1,0)+IF(E32&lt;E33,1,0)+IF(F32&lt;F33,1,0)+IF(G32&lt;G33,1,0)+IF(H32&lt;H33,1,0)+IF(I32&lt;I33,1,0)+IF(J32&lt;J33,1,0)+IF(K32&lt;K33,1,0)</f>
        <v>2</v>
      </c>
      <c r="P32" s="66">
        <f>(B32+C32+D32+E32+F32+G32+H32+I32+J32+K32)</f>
        <v>24</v>
      </c>
      <c r="Q32" s="64" t="s">
        <v>32</v>
      </c>
      <c r="R32" s="67">
        <f>(B33+C33+D33+E33+F33+G33+H33+I33+J33+K33)</f>
        <v>9</v>
      </c>
      <c r="S32" s="68">
        <f>P32-R32</f>
        <v>15</v>
      </c>
      <c r="T32" s="69"/>
      <c r="U32" s="61">
        <f>M32*3+N32*1</f>
        <v>14</v>
      </c>
    </row>
    <row r="33" spans="1:21" ht="12.75">
      <c r="A33" s="208"/>
      <c r="B33" s="19">
        <v>0</v>
      </c>
      <c r="C33" s="19"/>
      <c r="D33" s="19">
        <v>2</v>
      </c>
      <c r="E33" s="19">
        <v>2</v>
      </c>
      <c r="F33" s="19">
        <v>0</v>
      </c>
      <c r="G33" s="19">
        <v>1</v>
      </c>
      <c r="H33" s="19">
        <v>4</v>
      </c>
      <c r="I33" s="9"/>
      <c r="J33" s="15">
        <v>0</v>
      </c>
      <c r="K33" s="47">
        <v>0</v>
      </c>
      <c r="L33" s="70"/>
      <c r="M33" s="71"/>
      <c r="N33" s="72"/>
      <c r="O33" s="73"/>
      <c r="P33" s="74"/>
      <c r="Q33" s="72"/>
      <c r="R33" s="75"/>
      <c r="S33" s="76"/>
      <c r="T33" s="77"/>
      <c r="U33" s="78"/>
    </row>
    <row r="34" spans="1:21" ht="12.75">
      <c r="A34" s="208" t="s">
        <v>76</v>
      </c>
      <c r="B34" s="17"/>
      <c r="C34" s="17">
        <v>1</v>
      </c>
      <c r="D34" s="17">
        <v>2</v>
      </c>
      <c r="E34" s="17">
        <v>1</v>
      </c>
      <c r="F34" s="17">
        <v>4</v>
      </c>
      <c r="G34" s="17">
        <v>0</v>
      </c>
      <c r="H34" s="17">
        <v>0</v>
      </c>
      <c r="I34" s="17">
        <v>0</v>
      </c>
      <c r="J34" s="6"/>
      <c r="K34" s="46">
        <v>0</v>
      </c>
      <c r="L34" s="62">
        <f>COUNT(B34:K34)</f>
        <v>8</v>
      </c>
      <c r="M34" s="63">
        <f>IF(B34&gt;B35,1,0)+IF(C34&gt;C35,1,0)+IF(D34&gt;D35,1,0)+IF(E34&gt;E35,1,0)+IF(F34&gt;F35,1,0)+IF(G34&gt;G35,1,0)+IF(H34&gt;H35,1,0)+IF(I34&gt;I35,1,0)+IF(J34&gt;J35,1,0)+IF(K34&gt;K35,1,0)</f>
        <v>1</v>
      </c>
      <c r="N34" s="64">
        <f>L34-M34-O34</f>
        <v>0</v>
      </c>
      <c r="O34" s="65">
        <f>IF(B34&lt;B35,1,0)+IF(C34&lt;C35,1,0)+IF(D34&lt;D35,1,0)+IF(E34&lt;E35,1,0)+IF(F34&lt;F35,1,0)+IF(G34&lt;G35,1,0)+IF(H34&lt;H35,1,0)+IF(I34&lt;I35,1,0)+IF(J34&lt;J35,1,0)+IF(K34&lt;K35,1,0)</f>
        <v>7</v>
      </c>
      <c r="P34" s="66">
        <f>(B34+C34+D34+E34+F34+G34+H34+I34+J34+K34)</f>
        <v>8</v>
      </c>
      <c r="Q34" s="64" t="s">
        <v>32</v>
      </c>
      <c r="R34" s="67">
        <f>(B35+C35+D35+E35+F35+G35+H35+I35+J35+K35)</f>
        <v>29</v>
      </c>
      <c r="S34" s="68">
        <f>P34-R34</f>
        <v>-21</v>
      </c>
      <c r="T34" s="69"/>
      <c r="U34" s="61">
        <f>M34*3+N34*1</f>
        <v>3</v>
      </c>
    </row>
    <row r="35" spans="1:21" ht="12.75">
      <c r="A35" s="208"/>
      <c r="B35" s="19"/>
      <c r="C35" s="19">
        <v>2</v>
      </c>
      <c r="D35" s="19">
        <v>4</v>
      </c>
      <c r="E35" s="19">
        <v>6</v>
      </c>
      <c r="F35" s="19">
        <v>1</v>
      </c>
      <c r="G35" s="19">
        <v>6</v>
      </c>
      <c r="H35" s="19">
        <v>5</v>
      </c>
      <c r="I35" s="19">
        <v>3</v>
      </c>
      <c r="J35" s="9"/>
      <c r="K35" s="47">
        <v>2</v>
      </c>
      <c r="L35" s="70"/>
      <c r="M35" s="71"/>
      <c r="N35" s="72"/>
      <c r="O35" s="73"/>
      <c r="P35" s="74"/>
      <c r="Q35" s="72"/>
      <c r="R35" s="75"/>
      <c r="S35" s="76"/>
      <c r="T35" s="77"/>
      <c r="U35" s="78"/>
    </row>
    <row r="36" spans="1:21" ht="12.75">
      <c r="A36" s="208" t="s">
        <v>73</v>
      </c>
      <c r="B36" s="17">
        <v>1</v>
      </c>
      <c r="C36" s="17">
        <v>4</v>
      </c>
      <c r="D36" s="17">
        <v>7</v>
      </c>
      <c r="E36" s="17">
        <v>1</v>
      </c>
      <c r="F36" s="17">
        <v>2</v>
      </c>
      <c r="G36" s="17">
        <v>1</v>
      </c>
      <c r="H36" s="17">
        <v>0</v>
      </c>
      <c r="I36" s="17">
        <v>0</v>
      </c>
      <c r="J36" s="17">
        <v>2</v>
      </c>
      <c r="K36" s="48"/>
      <c r="L36" s="62">
        <f>COUNT(B36:K36)</f>
        <v>9</v>
      </c>
      <c r="M36" s="63">
        <f>IF(B36&gt;B37,1,0)+IF(C36&gt;C37,1,0)+IF(D36&gt;D37,1,0)+IF(E36&gt;E37,1,0)+IF(F36&gt;F37,1,0)+IF(G36&gt;G37,1,0)+IF(H36&gt;H37,1,0)+IF(I36&gt;I37,1,0)+IF(J36&gt;J37,1,0)+IF(K36&gt;K37,1,0)</f>
        <v>3</v>
      </c>
      <c r="N36" s="64">
        <f>L36-M36-O36</f>
        <v>1</v>
      </c>
      <c r="O36" s="65">
        <f>IF(B36&lt;B37,1,0)+IF(C36&lt;C37,1,0)+IF(D36&lt;D37,1,0)+IF(E36&lt;E37,1,0)+IF(F36&lt;F37,1,0)+IF(G36&lt;G37,1,0)+IF(H36&lt;H37,1,0)+IF(I36&lt;I37,1,0)+IF(J36&lt;J37,1,0)+IF(K36&lt;K37,1,0)</f>
        <v>5</v>
      </c>
      <c r="P36" s="66">
        <f>(B36+C36+D36+E36+F36+G36+H36+I36+J36+K36)</f>
        <v>18</v>
      </c>
      <c r="Q36" s="64" t="s">
        <v>32</v>
      </c>
      <c r="R36" s="67">
        <f>(B37+C37+D37+E37+F37+G37+H37+I37+J37+K37)</f>
        <v>27</v>
      </c>
      <c r="S36" s="68">
        <f>P36-R36</f>
        <v>-9</v>
      </c>
      <c r="T36" s="69"/>
      <c r="U36" s="61">
        <f>M36*3+N36*1</f>
        <v>10</v>
      </c>
    </row>
    <row r="37" spans="1:21" ht="13.5" thickBot="1">
      <c r="A37" s="209"/>
      <c r="B37" s="49">
        <v>0</v>
      </c>
      <c r="C37" s="49">
        <v>0</v>
      </c>
      <c r="D37" s="49">
        <v>7</v>
      </c>
      <c r="E37" s="49">
        <v>6</v>
      </c>
      <c r="F37" s="49">
        <v>3</v>
      </c>
      <c r="G37" s="49">
        <v>5</v>
      </c>
      <c r="H37" s="49">
        <v>1</v>
      </c>
      <c r="I37" s="49">
        <v>5</v>
      </c>
      <c r="J37" s="49">
        <v>0</v>
      </c>
      <c r="K37" s="50"/>
      <c r="L37" s="79"/>
      <c r="M37" s="80"/>
      <c r="N37" s="81"/>
      <c r="O37" s="82"/>
      <c r="P37" s="83"/>
      <c r="Q37" s="81"/>
      <c r="R37" s="84"/>
      <c r="S37" s="76"/>
      <c r="T37" s="77"/>
      <c r="U37" s="78"/>
    </row>
    <row r="38" spans="1:42" s="37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24"/>
      <c r="L38" s="147"/>
      <c r="M38" s="147"/>
      <c r="N38" s="147"/>
      <c r="O38" s="147"/>
      <c r="P38" s="148"/>
      <c r="Q38" s="147"/>
      <c r="R38" s="149"/>
      <c r="S38" s="147"/>
      <c r="T38" s="147"/>
      <c r="U38" s="147"/>
      <c r="AF38"/>
      <c r="AG38"/>
      <c r="AH38"/>
      <c r="AI38"/>
      <c r="AJ38"/>
      <c r="AK38"/>
      <c r="AL38"/>
      <c r="AM38"/>
      <c r="AN38"/>
      <c r="AO38"/>
      <c r="AP38"/>
    </row>
    <row r="39" spans="2:49" ht="13.5" thickBot="1">
      <c r="B39" s="1"/>
      <c r="D39" s="1"/>
      <c r="F39" s="1"/>
      <c r="H39" s="1"/>
      <c r="J39" s="1"/>
      <c r="L39" s="41" t="s">
        <v>46</v>
      </c>
      <c r="M39" s="41"/>
      <c r="N39" s="41"/>
      <c r="O39" s="41"/>
      <c r="P39" s="41"/>
      <c r="Q39" s="41"/>
      <c r="R39" s="41"/>
      <c r="S39" s="41"/>
      <c r="T39" s="41"/>
      <c r="U39" s="41"/>
      <c r="V39" s="41" t="s">
        <v>31</v>
      </c>
      <c r="W39" s="41"/>
      <c r="X39" s="41"/>
      <c r="Y39" s="41"/>
      <c r="Z39" s="41"/>
      <c r="AA39" s="41"/>
      <c r="AB39" s="41"/>
      <c r="AC39" s="41"/>
      <c r="AD39" s="41"/>
      <c r="AE39" s="41"/>
      <c r="AQ39" s="1"/>
      <c r="AS39" s="1"/>
      <c r="AU39" s="1"/>
      <c r="AW39" s="1"/>
    </row>
    <row r="40" spans="1:42" s="40" customFormat="1" ht="33.75" customHeight="1">
      <c r="A40" s="43"/>
      <c r="B40" s="44" t="s">
        <v>16</v>
      </c>
      <c r="C40" s="44" t="s">
        <v>17</v>
      </c>
      <c r="D40" s="44" t="s">
        <v>18</v>
      </c>
      <c r="E40" s="44" t="s">
        <v>19</v>
      </c>
      <c r="F40" s="44" t="s">
        <v>20</v>
      </c>
      <c r="G40" s="44" t="s">
        <v>21</v>
      </c>
      <c r="H40" s="44" t="s">
        <v>22</v>
      </c>
      <c r="I40" s="44" t="s">
        <v>23</v>
      </c>
      <c r="J40" s="44" t="s">
        <v>24</v>
      </c>
      <c r="K40" s="45" t="s">
        <v>25</v>
      </c>
      <c r="L40" s="137" t="s">
        <v>12</v>
      </c>
      <c r="M40" s="138" t="s">
        <v>1</v>
      </c>
      <c r="N40" s="139" t="s">
        <v>13</v>
      </c>
      <c r="O40" s="140" t="s">
        <v>14</v>
      </c>
      <c r="P40" s="210" t="s">
        <v>30</v>
      </c>
      <c r="Q40" s="211"/>
      <c r="R40" s="212"/>
      <c r="S40" s="141" t="s">
        <v>29</v>
      </c>
      <c r="T40" s="142" t="s">
        <v>15</v>
      </c>
      <c r="U40" s="143" t="s">
        <v>11</v>
      </c>
      <c r="V40" s="130" t="s">
        <v>12</v>
      </c>
      <c r="W40" s="131" t="s">
        <v>1</v>
      </c>
      <c r="X40" s="132" t="s">
        <v>13</v>
      </c>
      <c r="Y40" s="133" t="s">
        <v>14</v>
      </c>
      <c r="Z40" s="216" t="s">
        <v>30</v>
      </c>
      <c r="AA40" s="217"/>
      <c r="AB40" s="218"/>
      <c r="AC40" s="134" t="s">
        <v>29</v>
      </c>
      <c r="AD40" s="135" t="s">
        <v>15</v>
      </c>
      <c r="AE40" s="136" t="s">
        <v>11</v>
      </c>
      <c r="AF40"/>
      <c r="AG40"/>
      <c r="AH40"/>
      <c r="AI40"/>
      <c r="AJ40"/>
      <c r="AK40"/>
      <c r="AL40"/>
      <c r="AM40"/>
      <c r="AN40"/>
      <c r="AO40"/>
      <c r="AP40"/>
    </row>
    <row r="41" spans="1:31" ht="12.75">
      <c r="A41" s="208" t="s">
        <v>74</v>
      </c>
      <c r="B41" s="5"/>
      <c r="C41" s="14"/>
      <c r="D41" s="14"/>
      <c r="E41" s="14">
        <v>0</v>
      </c>
      <c r="F41" s="14"/>
      <c r="G41" s="14"/>
      <c r="H41" s="14">
        <v>1</v>
      </c>
      <c r="I41" s="14">
        <v>1</v>
      </c>
      <c r="J41" s="14"/>
      <c r="K41" s="46"/>
      <c r="L41" s="62">
        <f>COUNT(B41:K41)</f>
        <v>3</v>
      </c>
      <c r="M41" s="63">
        <f>IF(B41&gt;B42,1,0)+IF(C41&gt;C42,1,0)+IF(D41&gt;D42,1,0)+IF(E41&gt;E42,1,0)+IF(F41&gt;F42,1,0)+IF(G41&gt;G42,1,0)+IF(H41&gt;H42,1,0)+IF(I41&gt;I42,1,0)+IF(J41&gt;J42,1,0)+IF(K41&gt;K42,1,0)</f>
        <v>0</v>
      </c>
      <c r="N41" s="64">
        <f>L41-M41-O41</f>
        <v>0</v>
      </c>
      <c r="O41" s="65">
        <f>IF(B41&lt;B42,1,0)+IF(C41&lt;C42,1,0)+IF(D41&lt;D42,1,0)+IF(E41&lt;E42,1,0)+IF(F41&lt;F42,1,0)+IF(G41&lt;G42,1,0)+IF(H41&lt;H42,1,0)+IF(I41&lt;I42,1,0)+IF(J41&lt;J42,1,0)+IF(K41&lt;K42,1,0)</f>
        <v>3</v>
      </c>
      <c r="P41" s="66">
        <f>SUM(B41:K41)</f>
        <v>2</v>
      </c>
      <c r="Q41" s="64" t="s">
        <v>32</v>
      </c>
      <c r="R41" s="67">
        <f>SUM(B42:K42)</f>
        <v>12</v>
      </c>
      <c r="S41" s="68">
        <f>P41-R41</f>
        <v>-10</v>
      </c>
      <c r="T41" s="69"/>
      <c r="U41" s="61">
        <f>M41*3+N41*1</f>
        <v>0</v>
      </c>
      <c r="V41" s="85">
        <f>L18+L41</f>
        <v>11</v>
      </c>
      <c r="W41" s="86">
        <f>M18+M41</f>
        <v>0</v>
      </c>
      <c r="X41" s="87">
        <f>N41+N18</f>
        <v>2</v>
      </c>
      <c r="Y41" s="88">
        <f>O41+O18</f>
        <v>9</v>
      </c>
      <c r="Z41" s="89">
        <f>(P41+P18)</f>
        <v>7</v>
      </c>
      <c r="AA41" s="87" t="s">
        <v>32</v>
      </c>
      <c r="AB41" s="90">
        <f>(R41+R18)</f>
        <v>37</v>
      </c>
      <c r="AC41" s="91">
        <f>(S41+S18)</f>
        <v>-30</v>
      </c>
      <c r="AD41" s="88">
        <f>T41+T18</f>
        <v>0</v>
      </c>
      <c r="AE41" s="92">
        <f>T41+U41+T18+U18</f>
        <v>2</v>
      </c>
    </row>
    <row r="42" spans="1:31" ht="12.75">
      <c r="A42" s="208"/>
      <c r="B42" s="8"/>
      <c r="C42" s="15"/>
      <c r="D42" s="15"/>
      <c r="E42" s="15">
        <v>8</v>
      </c>
      <c r="F42" s="15"/>
      <c r="G42" s="15"/>
      <c r="H42" s="15">
        <v>2</v>
      </c>
      <c r="I42" s="15">
        <v>2</v>
      </c>
      <c r="J42" s="15"/>
      <c r="K42" s="47"/>
      <c r="L42" s="70"/>
      <c r="M42" s="71"/>
      <c r="N42" s="72"/>
      <c r="O42" s="73"/>
      <c r="P42" s="74"/>
      <c r="Q42" s="72"/>
      <c r="R42" s="75"/>
      <c r="S42" s="76"/>
      <c r="T42" s="77"/>
      <c r="U42" s="78"/>
      <c r="V42" s="93"/>
      <c r="W42" s="94"/>
      <c r="X42" s="95"/>
      <c r="Y42" s="96"/>
      <c r="Z42" s="97"/>
      <c r="AA42" s="95"/>
      <c r="AB42" s="98"/>
      <c r="AC42" s="99"/>
      <c r="AD42" s="96"/>
      <c r="AE42" s="100"/>
    </row>
    <row r="43" spans="1:31" ht="12.75">
      <c r="A43" s="208" t="s">
        <v>67</v>
      </c>
      <c r="B43" s="14"/>
      <c r="C43" s="6"/>
      <c r="D43" s="14">
        <v>2</v>
      </c>
      <c r="E43" s="14"/>
      <c r="F43" s="14"/>
      <c r="G43" s="14">
        <v>1</v>
      </c>
      <c r="H43" s="14">
        <v>3</v>
      </c>
      <c r="I43" s="14"/>
      <c r="J43" s="14"/>
      <c r="K43" s="46"/>
      <c r="L43" s="62">
        <f>COUNT(B43:K43)</f>
        <v>3</v>
      </c>
      <c r="M43" s="63">
        <f>IF(B43&gt;B44,1,0)+IF(C43&gt;C44,1,0)+IF(D43&gt;D44,1,0)+IF(E43&gt;E44,1,0)+IF(F43&gt;F44,1,0)+IF(G43&gt;G44,1,0)+IF(H43&gt;H44,1,0)+IF(I43&gt;I44,1,0)+IF(J43&gt;J44,1,0)+IF(K43&gt;K44,1,0)</f>
        <v>2</v>
      </c>
      <c r="N43" s="64">
        <f>L43-M43-O43</f>
        <v>0</v>
      </c>
      <c r="O43" s="65">
        <f>IF(B43&lt;B44,1,0)+IF(C43&lt;C44,1,0)+IF(D43&lt;D44,1,0)+IF(E43&lt;E44,1,0)+IF(F43&lt;F44,1,0)+IF(G43&lt;G44,1,0)+IF(H43&lt;H44,1,0)+IF(I43&lt;I44,1,0)+IF(J43&lt;J44,1,0)+IF(K43&lt;K44,1,0)</f>
        <v>1</v>
      </c>
      <c r="P43" s="66">
        <f>SUM(B43:K43)</f>
        <v>6</v>
      </c>
      <c r="Q43" s="64" t="s">
        <v>32</v>
      </c>
      <c r="R43" s="67">
        <f>SUM(B44:K44)</f>
        <v>5</v>
      </c>
      <c r="S43" s="68">
        <f>P43-R43</f>
        <v>1</v>
      </c>
      <c r="T43" s="69"/>
      <c r="U43" s="61">
        <f>M43*3+N43*1</f>
        <v>6</v>
      </c>
      <c r="V43" s="85">
        <f>L20+L43</f>
        <v>11</v>
      </c>
      <c r="W43" s="86">
        <f>M20+M43</f>
        <v>3</v>
      </c>
      <c r="X43" s="87">
        <f>N43+N20</f>
        <v>1</v>
      </c>
      <c r="Y43" s="88">
        <f>O43+O20</f>
        <v>7</v>
      </c>
      <c r="Z43" s="89">
        <f>(P43+P20)</f>
        <v>11</v>
      </c>
      <c r="AA43" s="87" t="s">
        <v>32</v>
      </c>
      <c r="AB43" s="90">
        <f>(R43+R20)</f>
        <v>36</v>
      </c>
      <c r="AC43" s="91">
        <f>(S43+S20)</f>
        <v>-25</v>
      </c>
      <c r="AD43" s="88">
        <f>T43+T20</f>
        <v>0</v>
      </c>
      <c r="AE43" s="92">
        <f>T43+U43+T20+U20</f>
        <v>10</v>
      </c>
    </row>
    <row r="44" spans="1:31" ht="12.75">
      <c r="A44" s="208"/>
      <c r="B44" s="15"/>
      <c r="C44" s="7"/>
      <c r="D44" s="15">
        <v>1</v>
      </c>
      <c r="E44" s="15"/>
      <c r="F44" s="15"/>
      <c r="G44" s="15">
        <v>4</v>
      </c>
      <c r="H44" s="15">
        <v>0</v>
      </c>
      <c r="I44" s="15"/>
      <c r="J44" s="15"/>
      <c r="K44" s="47"/>
      <c r="L44" s="70"/>
      <c r="M44" s="71"/>
      <c r="N44" s="72"/>
      <c r="O44" s="73"/>
      <c r="P44" s="74"/>
      <c r="Q44" s="72"/>
      <c r="R44" s="75"/>
      <c r="S44" s="76"/>
      <c r="T44" s="77"/>
      <c r="U44" s="78"/>
      <c r="V44" s="93"/>
      <c r="W44" s="94"/>
      <c r="X44" s="95"/>
      <c r="Y44" s="96"/>
      <c r="Z44" s="97"/>
      <c r="AA44" s="95"/>
      <c r="AB44" s="98"/>
      <c r="AC44" s="99"/>
      <c r="AD44" s="96"/>
      <c r="AE44" s="100"/>
    </row>
    <row r="45" spans="1:31" ht="12.75">
      <c r="A45" s="208" t="s">
        <v>68</v>
      </c>
      <c r="B45" s="17"/>
      <c r="C45" s="18">
        <v>1</v>
      </c>
      <c r="D45" s="6"/>
      <c r="E45" s="14"/>
      <c r="F45" s="14"/>
      <c r="G45" s="14"/>
      <c r="H45" s="14"/>
      <c r="I45" s="14">
        <v>1</v>
      </c>
      <c r="J45" s="14"/>
      <c r="K45" s="46">
        <v>5</v>
      </c>
      <c r="L45" s="62">
        <f>COUNT(B45:K45)</f>
        <v>3</v>
      </c>
      <c r="M45" s="63">
        <f>IF(B45&gt;B46,1,0)+IF(C45&gt;C46,1,0)+IF(D45&gt;D46,1,0)+IF(E45&gt;E46,1,0)+IF(F45&gt;F46,1,0)+IF(G45&gt;G46,1,0)+IF(H45&gt;H46,1,0)+IF(I45&gt;I46,1,0)+IF(J45&gt;J46,1,0)+IF(K45&gt;K46,1,0)</f>
        <v>1</v>
      </c>
      <c r="N45" s="64">
        <f>L45-M45-O45</f>
        <v>0</v>
      </c>
      <c r="O45" s="65">
        <f>IF(B45&lt;B46,1,0)+IF(C45&lt;C46,1,0)+IF(D45&lt;D46,1,0)+IF(E45&lt;E46,1,0)+IF(F45&lt;F46,1,0)+IF(G45&lt;G46,1,0)+IF(H45&lt;H46,1,0)+IF(I45&lt;I46,1,0)+IF(J45&lt;J46,1,0)+IF(K45&lt;K46,1,0)</f>
        <v>2</v>
      </c>
      <c r="P45" s="66">
        <f>SUM(B45:K45)</f>
        <v>7</v>
      </c>
      <c r="Q45" s="64" t="s">
        <v>32</v>
      </c>
      <c r="R45" s="67">
        <f>SUM(B46:K46)</f>
        <v>9</v>
      </c>
      <c r="S45" s="68">
        <f>P45-R45</f>
        <v>-2</v>
      </c>
      <c r="T45" s="69"/>
      <c r="U45" s="61">
        <f>M45*3+N45*1</f>
        <v>3</v>
      </c>
      <c r="V45" s="85">
        <f>L22+L45</f>
        <v>12</v>
      </c>
      <c r="W45" s="86">
        <f>M22+M45</f>
        <v>7</v>
      </c>
      <c r="X45" s="87">
        <f>N45+N22</f>
        <v>1</v>
      </c>
      <c r="Y45" s="88">
        <f>O45+O22</f>
        <v>4</v>
      </c>
      <c r="Z45" s="89">
        <f>(P45+P22)</f>
        <v>41</v>
      </c>
      <c r="AA45" s="87" t="s">
        <v>32</v>
      </c>
      <c r="AB45" s="90">
        <f>(R45+R22)</f>
        <v>29</v>
      </c>
      <c r="AC45" s="91">
        <f>(S45+S22)</f>
        <v>12</v>
      </c>
      <c r="AD45" s="88">
        <f>T45+T22</f>
        <v>0</v>
      </c>
      <c r="AE45" s="92">
        <f>T45+U45+T22+U22</f>
        <v>22</v>
      </c>
    </row>
    <row r="46" spans="1:31" ht="12.75">
      <c r="A46" s="208"/>
      <c r="B46" s="19"/>
      <c r="C46" s="20">
        <v>2</v>
      </c>
      <c r="D46" s="7"/>
      <c r="E46" s="15"/>
      <c r="F46" s="15"/>
      <c r="G46" s="15"/>
      <c r="H46" s="15"/>
      <c r="I46" s="15">
        <v>5</v>
      </c>
      <c r="J46" s="15"/>
      <c r="K46" s="47">
        <v>2</v>
      </c>
      <c r="L46" s="70"/>
      <c r="M46" s="71"/>
      <c r="N46" s="72"/>
      <c r="O46" s="73"/>
      <c r="P46" s="74"/>
      <c r="Q46" s="72"/>
      <c r="R46" s="75"/>
      <c r="S46" s="76"/>
      <c r="T46" s="77"/>
      <c r="U46" s="78"/>
      <c r="V46" s="93"/>
      <c r="W46" s="94"/>
      <c r="X46" s="95"/>
      <c r="Y46" s="96"/>
      <c r="Z46" s="97"/>
      <c r="AA46" s="95"/>
      <c r="AB46" s="98"/>
      <c r="AC46" s="99"/>
      <c r="AD46" s="96"/>
      <c r="AE46" s="100"/>
    </row>
    <row r="47" spans="1:31" ht="12.75">
      <c r="A47" s="208" t="s">
        <v>69</v>
      </c>
      <c r="B47" s="17">
        <v>8</v>
      </c>
      <c r="C47" s="18"/>
      <c r="D47" s="18"/>
      <c r="E47" s="6"/>
      <c r="F47" s="14">
        <v>3</v>
      </c>
      <c r="G47" s="14"/>
      <c r="H47" s="14"/>
      <c r="I47" s="14"/>
      <c r="J47" s="14">
        <v>4</v>
      </c>
      <c r="K47" s="46"/>
      <c r="L47" s="62">
        <f>COUNT(B47:K47)</f>
        <v>3</v>
      </c>
      <c r="M47" s="63">
        <f>IF(B47&gt;B48,1,0)+IF(C47&gt;C48,1,0)+IF(D47&gt;D48,1,0)+IF(E47&gt;E48,1,0)+IF(F47&gt;F48,1,0)+IF(G47&gt;G48,1,0)+IF(H47&gt;H48,1,0)+IF(I47&gt;I48,1,0)+IF(J47&gt;J48,1,0)+IF(K47&gt;K48,1,0)</f>
        <v>3</v>
      </c>
      <c r="N47" s="64">
        <f>L47-M47-O47</f>
        <v>0</v>
      </c>
      <c r="O47" s="65">
        <f>IF(B47&lt;B48,1,0)+IF(C47&lt;C48,1,0)+IF(D47&lt;D48,1,0)+IF(E47&lt;E48,1,0)+IF(F47&lt;F48,1,0)+IF(G47&lt;G48,1,0)+IF(H47&lt;H48,1,0)+IF(I47&lt;I48,1,0)+IF(J47&lt;J48,1,0)+IF(K47&lt;K48,1,0)</f>
        <v>0</v>
      </c>
      <c r="P47" s="66">
        <f>SUM(B47:K47)</f>
        <v>15</v>
      </c>
      <c r="Q47" s="64" t="s">
        <v>32</v>
      </c>
      <c r="R47" s="67">
        <f>SUM(B48:K48)</f>
        <v>0</v>
      </c>
      <c r="S47" s="68">
        <f>P47-R47</f>
        <v>15</v>
      </c>
      <c r="T47" s="69"/>
      <c r="U47" s="61">
        <f>M47*3+N47*1</f>
        <v>9</v>
      </c>
      <c r="V47" s="85">
        <f>L24+L47</f>
        <v>11</v>
      </c>
      <c r="W47" s="86">
        <f>M24+M47</f>
        <v>11</v>
      </c>
      <c r="X47" s="87">
        <f>N47+N24</f>
        <v>0</v>
      </c>
      <c r="Y47" s="88">
        <f>O47+O24</f>
        <v>0</v>
      </c>
      <c r="Z47" s="89">
        <f>(P47+P24)</f>
        <v>53</v>
      </c>
      <c r="AA47" s="87" t="s">
        <v>32</v>
      </c>
      <c r="AB47" s="90">
        <f>(R47+R24)</f>
        <v>6</v>
      </c>
      <c r="AC47" s="91">
        <f>(S47+S24)</f>
        <v>47</v>
      </c>
      <c r="AD47" s="88">
        <f>T47+T24</f>
        <v>0</v>
      </c>
      <c r="AE47" s="92">
        <f>T47+U47+T24+U24</f>
        <v>33</v>
      </c>
    </row>
    <row r="48" spans="1:31" ht="12.75">
      <c r="A48" s="208"/>
      <c r="B48" s="19">
        <v>0</v>
      </c>
      <c r="C48" s="20"/>
      <c r="D48" s="20"/>
      <c r="E48" s="7"/>
      <c r="F48" s="15">
        <v>0</v>
      </c>
      <c r="G48" s="15"/>
      <c r="H48" s="15"/>
      <c r="I48" s="15"/>
      <c r="J48" s="15">
        <v>0</v>
      </c>
      <c r="K48" s="47"/>
      <c r="L48" s="70"/>
      <c r="M48" s="71"/>
      <c r="N48" s="72"/>
      <c r="O48" s="73"/>
      <c r="P48" s="74"/>
      <c r="Q48" s="72"/>
      <c r="R48" s="75"/>
      <c r="S48" s="76"/>
      <c r="T48" s="77"/>
      <c r="U48" s="78"/>
      <c r="V48" s="93"/>
      <c r="W48" s="94"/>
      <c r="X48" s="95"/>
      <c r="Y48" s="96"/>
      <c r="Z48" s="97"/>
      <c r="AA48" s="95"/>
      <c r="AB48" s="98"/>
      <c r="AC48" s="99"/>
      <c r="AD48" s="96"/>
      <c r="AE48" s="100"/>
    </row>
    <row r="49" spans="1:31" ht="12.75">
      <c r="A49" s="208" t="s">
        <v>70</v>
      </c>
      <c r="B49" s="17"/>
      <c r="C49" s="18"/>
      <c r="D49" s="18"/>
      <c r="E49" s="18">
        <v>0</v>
      </c>
      <c r="F49" s="6"/>
      <c r="G49" s="14">
        <v>3</v>
      </c>
      <c r="H49" s="14"/>
      <c r="I49" s="14"/>
      <c r="J49" s="14">
        <v>1</v>
      </c>
      <c r="K49" s="46"/>
      <c r="L49" s="62">
        <f>COUNT(B49:K49)</f>
        <v>3</v>
      </c>
      <c r="M49" s="63">
        <f>IF(B49&gt;B50,1,0)+IF(C49&gt;C50,1,0)+IF(D49&gt;D50,1,0)+IF(E49&gt;E50,1,0)+IF(F49&gt;F50,1,0)+IF(G49&gt;G50,1,0)+IF(H49&gt;H50,1,0)+IF(I49&gt;I50,1,0)+IF(J49&gt;J50,1,0)+IF(K49&gt;K50,1,0)</f>
        <v>0</v>
      </c>
      <c r="N49" s="64">
        <f>L49-M49-O49</f>
        <v>0</v>
      </c>
      <c r="O49" s="65">
        <f>IF(B49&lt;B50,1,0)+IF(C49&lt;C50,1,0)+IF(D49&lt;D50,1,0)+IF(E49&lt;E50,1,0)+IF(F49&lt;F50,1,0)+IF(G49&lt;G50,1,0)+IF(H49&lt;H50,1,0)+IF(I49&lt;I50,1,0)+IF(J49&lt;J50,1,0)+IF(K49&lt;K50,1,0)</f>
        <v>3</v>
      </c>
      <c r="P49" s="66">
        <f>SUM(B49:K49)</f>
        <v>4</v>
      </c>
      <c r="Q49" s="64" t="s">
        <v>32</v>
      </c>
      <c r="R49" s="67">
        <f>SUM(B50:K50)</f>
        <v>12</v>
      </c>
      <c r="S49" s="68">
        <f>P49-R49</f>
        <v>-8</v>
      </c>
      <c r="T49" s="69"/>
      <c r="U49" s="61">
        <f>M49*3+N49*1</f>
        <v>0</v>
      </c>
      <c r="V49" s="85">
        <f>L26+L49</f>
        <v>12</v>
      </c>
      <c r="W49" s="86">
        <f>M26+M49</f>
        <v>3</v>
      </c>
      <c r="X49" s="87">
        <f>N49+N26</f>
        <v>1</v>
      </c>
      <c r="Y49" s="88">
        <f>O49+O26</f>
        <v>8</v>
      </c>
      <c r="Z49" s="89">
        <f>(P49+P26)</f>
        <v>16</v>
      </c>
      <c r="AA49" s="87" t="s">
        <v>32</v>
      </c>
      <c r="AB49" s="90">
        <f>(R49+R26)</f>
        <v>42</v>
      </c>
      <c r="AC49" s="91">
        <f>(S49+S26)</f>
        <v>-26</v>
      </c>
      <c r="AD49" s="88">
        <f>T49+T26</f>
        <v>0</v>
      </c>
      <c r="AE49" s="92">
        <f>T49+U49+T26+U26</f>
        <v>10</v>
      </c>
    </row>
    <row r="50" spans="1:31" ht="12.75">
      <c r="A50" s="208"/>
      <c r="B50" s="19"/>
      <c r="C50" s="20"/>
      <c r="D50" s="20"/>
      <c r="E50" s="20">
        <v>3</v>
      </c>
      <c r="F50" s="7"/>
      <c r="G50" s="15">
        <v>6</v>
      </c>
      <c r="H50" s="15"/>
      <c r="I50" s="15"/>
      <c r="J50" s="15">
        <v>3</v>
      </c>
      <c r="K50" s="47"/>
      <c r="L50" s="70"/>
      <c r="M50" s="71"/>
      <c r="N50" s="72"/>
      <c r="O50" s="73"/>
      <c r="P50" s="74"/>
      <c r="Q50" s="72"/>
      <c r="R50" s="75"/>
      <c r="S50" s="76"/>
      <c r="T50" s="77"/>
      <c r="U50" s="78"/>
      <c r="V50" s="93"/>
      <c r="W50" s="94"/>
      <c r="X50" s="95"/>
      <c r="Y50" s="96"/>
      <c r="Z50" s="97"/>
      <c r="AA50" s="95"/>
      <c r="AB50" s="98"/>
      <c r="AC50" s="99"/>
      <c r="AD50" s="96"/>
      <c r="AE50" s="100"/>
    </row>
    <row r="51" spans="1:31" ht="12.75">
      <c r="A51" s="208" t="s">
        <v>75</v>
      </c>
      <c r="B51" s="17"/>
      <c r="C51" s="17">
        <v>4</v>
      </c>
      <c r="D51" s="17"/>
      <c r="E51" s="17"/>
      <c r="F51" s="17">
        <v>6</v>
      </c>
      <c r="G51" s="6"/>
      <c r="H51" s="14"/>
      <c r="I51" s="14"/>
      <c r="J51" s="14"/>
      <c r="K51" s="46">
        <v>5</v>
      </c>
      <c r="L51" s="62">
        <f>COUNT(B51:K51)</f>
        <v>3</v>
      </c>
      <c r="M51" s="63">
        <f>IF(B51&gt;B52,1,0)+IF(C51&gt;C52,1,0)+IF(D51&gt;D52,1,0)+IF(E51&gt;E52,1,0)+IF(F51&gt;F52,1,0)+IF(G51&gt;G52,1,0)+IF(H51&gt;H52,1,0)+IF(I51&gt;I52,1,0)+IF(J51&gt;J52,1,0)+IF(K51&gt;K52,1,0)</f>
        <v>3</v>
      </c>
      <c r="N51" s="64">
        <f>L51-M51-O51</f>
        <v>0</v>
      </c>
      <c r="O51" s="65">
        <f>IF(B51&lt;B52,1,0)+IF(C51&lt;C52,1,0)+IF(D51&lt;D52,1,0)+IF(E51&lt;E52,1,0)+IF(F51&lt;F52,1,0)+IF(G51&lt;G52,1,0)+IF(H51&lt;H52,1,0)+IF(I51&lt;I52,1,0)+IF(J51&lt;J52,1,0)+IF(K51&lt;K52,1,0)</f>
        <v>0</v>
      </c>
      <c r="P51" s="66">
        <f>SUM(B51:K51)</f>
        <v>15</v>
      </c>
      <c r="Q51" s="64" t="s">
        <v>32</v>
      </c>
      <c r="R51" s="67">
        <f>SUM(B52:K52)</f>
        <v>4</v>
      </c>
      <c r="S51" s="68">
        <f>P51-R51</f>
        <v>11</v>
      </c>
      <c r="T51" s="69"/>
      <c r="U51" s="61">
        <f>M51*3+N51*1</f>
        <v>9</v>
      </c>
      <c r="V51" s="85">
        <f>L28+L51</f>
        <v>11</v>
      </c>
      <c r="W51" s="86">
        <f>M28+M51</f>
        <v>9</v>
      </c>
      <c r="X51" s="87">
        <f>N51+N28</f>
        <v>1</v>
      </c>
      <c r="Y51" s="88">
        <f>O51+O28</f>
        <v>1</v>
      </c>
      <c r="Z51" s="89">
        <f>(P51+P28)</f>
        <v>49</v>
      </c>
      <c r="AA51" s="87" t="s">
        <v>32</v>
      </c>
      <c r="AB51" s="90">
        <f>(R51+R28)</f>
        <v>12</v>
      </c>
      <c r="AC51" s="91">
        <f>(S51+S28)</f>
        <v>37</v>
      </c>
      <c r="AD51" s="88">
        <f>T51+T28</f>
        <v>0</v>
      </c>
      <c r="AE51" s="92">
        <f>T51+U51+T28+U28</f>
        <v>28</v>
      </c>
    </row>
    <row r="52" spans="1:31" ht="12.75">
      <c r="A52" s="208"/>
      <c r="B52" s="19"/>
      <c r="C52" s="19">
        <v>1</v>
      </c>
      <c r="D52" s="19"/>
      <c r="E52" s="19"/>
      <c r="F52" s="19">
        <v>3</v>
      </c>
      <c r="G52" s="7"/>
      <c r="H52" s="15"/>
      <c r="I52" s="15"/>
      <c r="J52" s="15"/>
      <c r="K52" s="47">
        <v>0</v>
      </c>
      <c r="L52" s="70"/>
      <c r="M52" s="71"/>
      <c r="N52" s="72"/>
      <c r="O52" s="73"/>
      <c r="P52" s="74"/>
      <c r="Q52" s="72"/>
      <c r="R52" s="75"/>
      <c r="S52" s="76"/>
      <c r="T52" s="77"/>
      <c r="U52" s="78"/>
      <c r="V52" s="93"/>
      <c r="W52" s="94"/>
      <c r="X52" s="95"/>
      <c r="Y52" s="96"/>
      <c r="Z52" s="97"/>
      <c r="AA52" s="95"/>
      <c r="AB52" s="98"/>
      <c r="AC52" s="99"/>
      <c r="AD52" s="96"/>
      <c r="AE52" s="100"/>
    </row>
    <row r="53" spans="1:31" ht="12.75">
      <c r="A53" s="208" t="s">
        <v>71</v>
      </c>
      <c r="B53" s="17">
        <v>2</v>
      </c>
      <c r="C53" s="17">
        <v>0</v>
      </c>
      <c r="D53" s="17"/>
      <c r="E53" s="17"/>
      <c r="F53" s="17"/>
      <c r="G53" s="17"/>
      <c r="H53" s="6"/>
      <c r="I53" s="14">
        <v>2</v>
      </c>
      <c r="J53" s="14"/>
      <c r="K53" s="46"/>
      <c r="L53" s="62">
        <f>COUNT(B53:K53)</f>
        <v>3</v>
      </c>
      <c r="M53" s="63">
        <f>IF(B53&gt;B54,1,0)+IF(C53&gt;C54,1,0)+IF(D53&gt;D54,1,0)+IF(E53&gt;E54,1,0)+IF(F53&gt;F54,1,0)+IF(G53&gt;G54,1,0)+IF(H53&gt;H54,1,0)+IF(I53&gt;I54,1,0)+IF(J53&gt;J54,1,0)+IF(K53&gt;K54,1,0)</f>
        <v>1</v>
      </c>
      <c r="N53" s="64">
        <f>L53-M53-O53</f>
        <v>0</v>
      </c>
      <c r="O53" s="65">
        <f>IF(B53&lt;B54,1,0)+IF(C53&lt;C54,1,0)+IF(D53&lt;D54,1,0)+IF(E53&lt;E54,1,0)+IF(F53&lt;F54,1,0)+IF(G53&lt;G54,1,0)+IF(H53&lt;H54,1,0)+IF(I53&lt;I54,1,0)+IF(J53&lt;J54,1,0)+IF(K53&lt;K54,1,0)</f>
        <v>2</v>
      </c>
      <c r="P53" s="66">
        <f>SUM(B53:K53)</f>
        <v>4</v>
      </c>
      <c r="Q53" s="64" t="s">
        <v>32</v>
      </c>
      <c r="R53" s="67">
        <f>SUM(B54:K54)</f>
        <v>9</v>
      </c>
      <c r="S53" s="68">
        <f>P53-R53</f>
        <v>-5</v>
      </c>
      <c r="T53" s="69"/>
      <c r="U53" s="61">
        <f>M53*3+N53*1</f>
        <v>3</v>
      </c>
      <c r="V53" s="85">
        <f>L30+L53</f>
        <v>12</v>
      </c>
      <c r="W53" s="86">
        <f>M30+M53</f>
        <v>5</v>
      </c>
      <c r="X53" s="87">
        <f>N53+N30</f>
        <v>3</v>
      </c>
      <c r="Y53" s="88">
        <f>O53+O30</f>
        <v>4</v>
      </c>
      <c r="Z53" s="89">
        <f>(P53+P30)</f>
        <v>24</v>
      </c>
      <c r="AA53" s="87" t="s">
        <v>32</v>
      </c>
      <c r="AB53" s="90">
        <f>(R53+R30)</f>
        <v>22</v>
      </c>
      <c r="AC53" s="91">
        <f>(S53+S30)</f>
        <v>2</v>
      </c>
      <c r="AD53" s="88">
        <f>T53+T30</f>
        <v>0</v>
      </c>
      <c r="AE53" s="92">
        <f>T53+U53+T30+U30</f>
        <v>18</v>
      </c>
    </row>
    <row r="54" spans="1:31" ht="12.75">
      <c r="A54" s="208"/>
      <c r="B54" s="19">
        <v>1</v>
      </c>
      <c r="C54" s="19">
        <v>3</v>
      </c>
      <c r="D54" s="19"/>
      <c r="E54" s="19"/>
      <c r="F54" s="19"/>
      <c r="G54" s="19"/>
      <c r="H54" s="9"/>
      <c r="I54" s="15">
        <v>5</v>
      </c>
      <c r="J54" s="15"/>
      <c r="K54" s="47"/>
      <c r="L54" s="70"/>
      <c r="M54" s="71"/>
      <c r="N54" s="72"/>
      <c r="O54" s="73"/>
      <c r="P54" s="74"/>
      <c r="Q54" s="72"/>
      <c r="R54" s="75"/>
      <c r="S54" s="76"/>
      <c r="T54" s="77"/>
      <c r="U54" s="78"/>
      <c r="V54" s="93"/>
      <c r="W54" s="94"/>
      <c r="X54" s="95"/>
      <c r="Y54" s="96"/>
      <c r="Z54" s="97"/>
      <c r="AA54" s="95"/>
      <c r="AB54" s="98"/>
      <c r="AC54" s="99"/>
      <c r="AD54" s="96"/>
      <c r="AE54" s="100"/>
    </row>
    <row r="55" spans="1:31" ht="12.75">
      <c r="A55" s="208" t="s">
        <v>72</v>
      </c>
      <c r="B55" s="17">
        <v>2</v>
      </c>
      <c r="C55" s="17"/>
      <c r="D55" s="17">
        <v>5</v>
      </c>
      <c r="E55" s="17"/>
      <c r="F55" s="17"/>
      <c r="G55" s="17"/>
      <c r="H55" s="17">
        <v>5</v>
      </c>
      <c r="I55" s="6"/>
      <c r="J55" s="14"/>
      <c r="K55" s="46"/>
      <c r="L55" s="62">
        <f>COUNT(B55:K55)</f>
        <v>3</v>
      </c>
      <c r="M55" s="63">
        <f>IF(B55&gt;B56,1,0)+IF(C55&gt;C56,1,0)+IF(D55&gt;D56,1,0)+IF(E55&gt;E56,1,0)+IF(F55&gt;F56,1,0)+IF(G55&gt;G56,1,0)+IF(H55&gt;H56,1,0)+IF(I55&gt;I56,1,0)+IF(J55&gt;J56,1,0)+IF(K55&gt;K56,1,0)</f>
        <v>3</v>
      </c>
      <c r="N55" s="64">
        <f>L55-M55-O55</f>
        <v>0</v>
      </c>
      <c r="O55" s="65">
        <f>IF(B55&lt;B56,1,0)+IF(C55&lt;C56,1,0)+IF(D55&lt;D56,1,0)+IF(E55&lt;E56,1,0)+IF(F55&lt;F56,1,0)+IF(G55&lt;G56,1,0)+IF(H55&lt;H56,1,0)+IF(I55&lt;I56,1,0)+IF(J55&lt;J56,1,0)+IF(K55&lt;K56,1,0)</f>
        <v>0</v>
      </c>
      <c r="P55" s="66">
        <f>SUM(B55:K55)</f>
        <v>12</v>
      </c>
      <c r="Q55" s="64" t="s">
        <v>32</v>
      </c>
      <c r="R55" s="67">
        <f>SUM(B56:K56)</f>
        <v>4</v>
      </c>
      <c r="S55" s="68">
        <f>P55-R55</f>
        <v>8</v>
      </c>
      <c r="T55" s="69"/>
      <c r="U55" s="61">
        <f>M55*3+N55*1</f>
        <v>9</v>
      </c>
      <c r="V55" s="85">
        <f>L32+L55</f>
        <v>11</v>
      </c>
      <c r="W55" s="86">
        <f>M32+M55</f>
        <v>7</v>
      </c>
      <c r="X55" s="87">
        <f>N55+N32</f>
        <v>2</v>
      </c>
      <c r="Y55" s="88">
        <f>O55+O32</f>
        <v>2</v>
      </c>
      <c r="Z55" s="89">
        <f>(P55+P32)</f>
        <v>36</v>
      </c>
      <c r="AA55" s="87" t="s">
        <v>32</v>
      </c>
      <c r="AB55" s="90">
        <f>(R55+R32)</f>
        <v>13</v>
      </c>
      <c r="AC55" s="91">
        <f>(S55+S32)</f>
        <v>23</v>
      </c>
      <c r="AD55" s="88">
        <f>T55+T32</f>
        <v>0</v>
      </c>
      <c r="AE55" s="92">
        <f>T55+U55+T32+U32</f>
        <v>23</v>
      </c>
    </row>
    <row r="56" spans="1:31" ht="12.75">
      <c r="A56" s="208"/>
      <c r="B56" s="19">
        <v>1</v>
      </c>
      <c r="C56" s="19"/>
      <c r="D56" s="19">
        <v>1</v>
      </c>
      <c r="E56" s="19"/>
      <c r="F56" s="19"/>
      <c r="G56" s="19"/>
      <c r="H56" s="19">
        <v>2</v>
      </c>
      <c r="I56" s="9"/>
      <c r="J56" s="15"/>
      <c r="K56" s="47"/>
      <c r="L56" s="70"/>
      <c r="M56" s="71"/>
      <c r="N56" s="72"/>
      <c r="O56" s="73"/>
      <c r="P56" s="74"/>
      <c r="Q56" s="72"/>
      <c r="R56" s="75"/>
      <c r="S56" s="76"/>
      <c r="T56" s="77"/>
      <c r="U56" s="78"/>
      <c r="V56" s="93"/>
      <c r="W56" s="94"/>
      <c r="X56" s="95"/>
      <c r="Y56" s="96"/>
      <c r="Z56" s="97"/>
      <c r="AA56" s="95"/>
      <c r="AB56" s="98"/>
      <c r="AC56" s="99"/>
      <c r="AD56" s="96"/>
      <c r="AE56" s="100"/>
    </row>
    <row r="57" spans="1:31" ht="12.75">
      <c r="A57" s="208" t="s">
        <v>76</v>
      </c>
      <c r="B57" s="17"/>
      <c r="C57" s="17"/>
      <c r="D57" s="17"/>
      <c r="E57" s="17">
        <v>0</v>
      </c>
      <c r="F57" s="17">
        <v>3</v>
      </c>
      <c r="G57" s="17"/>
      <c r="H57" s="17"/>
      <c r="I57" s="17"/>
      <c r="J57" s="6"/>
      <c r="K57" s="46">
        <v>1</v>
      </c>
      <c r="L57" s="62">
        <f>COUNT(B57:K57)</f>
        <v>3</v>
      </c>
      <c r="M57" s="63">
        <f>IF(B57&gt;B58,1,0)+IF(C57&gt;C58,1,0)+IF(D57&gt;D58,1,0)+IF(E57&gt;E58,1,0)+IF(F57&gt;F58,1,0)+IF(G57&gt;G58,1,0)+IF(H57&gt;H58,1,0)+IF(I57&gt;I58,1,0)+IF(J57&gt;J58,1,0)+IF(K57&gt;K58,1,0)</f>
        <v>1</v>
      </c>
      <c r="N57" s="64">
        <f>L57-M57-O57</f>
        <v>1</v>
      </c>
      <c r="O57" s="65">
        <f>IF(B57&lt;B58,1,0)+IF(C57&lt;C58,1,0)+IF(D57&lt;D58,1,0)+IF(E57&lt;E58,1,0)+IF(F57&lt;F58,1,0)+IF(G57&lt;G58,1,0)+IF(H57&lt;H58,1,0)+IF(I57&lt;I58,1,0)+IF(J57&lt;J58,1,0)+IF(K57&lt;K58,1,0)</f>
        <v>1</v>
      </c>
      <c r="P57" s="66">
        <f>SUM(B57:K57)</f>
        <v>4</v>
      </c>
      <c r="Q57" s="64" t="s">
        <v>32</v>
      </c>
      <c r="R57" s="67">
        <f>SUM(B58:K58)</f>
        <v>6</v>
      </c>
      <c r="S57" s="68">
        <f>P57-R57</f>
        <v>-2</v>
      </c>
      <c r="T57" s="69"/>
      <c r="U57" s="61">
        <f>M57*3+N57*1</f>
        <v>4</v>
      </c>
      <c r="V57" s="85">
        <f>L34+L57</f>
        <v>11</v>
      </c>
      <c r="W57" s="86">
        <f>M34+M57</f>
        <v>2</v>
      </c>
      <c r="X57" s="87">
        <f>N57+N34</f>
        <v>1</v>
      </c>
      <c r="Y57" s="88">
        <f>O57+O34</f>
        <v>8</v>
      </c>
      <c r="Z57" s="89">
        <f>(P57+P34)</f>
        <v>12</v>
      </c>
      <c r="AA57" s="87" t="s">
        <v>32</v>
      </c>
      <c r="AB57" s="90">
        <f>(R57+R34)</f>
        <v>35</v>
      </c>
      <c r="AC57" s="91">
        <f>(S57+S34)</f>
        <v>-23</v>
      </c>
      <c r="AD57" s="88">
        <f>T57+T34</f>
        <v>0</v>
      </c>
      <c r="AE57" s="92">
        <f>T57+U57+T34+U34</f>
        <v>7</v>
      </c>
    </row>
    <row r="58" spans="1:31" ht="12.75">
      <c r="A58" s="208"/>
      <c r="B58" s="19"/>
      <c r="C58" s="19"/>
      <c r="D58" s="19"/>
      <c r="E58" s="19">
        <v>4</v>
      </c>
      <c r="F58" s="19">
        <v>1</v>
      </c>
      <c r="G58" s="19"/>
      <c r="H58" s="19"/>
      <c r="I58" s="19"/>
      <c r="J58" s="9"/>
      <c r="K58" s="47">
        <v>1</v>
      </c>
      <c r="L58" s="70"/>
      <c r="M58" s="71"/>
      <c r="N58" s="72"/>
      <c r="O58" s="73"/>
      <c r="P58" s="74"/>
      <c r="Q58" s="72"/>
      <c r="R58" s="75"/>
      <c r="S58" s="76"/>
      <c r="T58" s="77"/>
      <c r="U58" s="78"/>
      <c r="V58" s="93"/>
      <c r="W58" s="94"/>
      <c r="X58" s="95"/>
      <c r="Y58" s="96"/>
      <c r="Z58" s="97"/>
      <c r="AA58" s="95"/>
      <c r="AB58" s="98"/>
      <c r="AC58" s="99"/>
      <c r="AD58" s="96"/>
      <c r="AE58" s="100"/>
    </row>
    <row r="59" spans="1:31" ht="12.75">
      <c r="A59" s="208" t="s">
        <v>73</v>
      </c>
      <c r="B59" s="17"/>
      <c r="C59" s="17"/>
      <c r="D59" s="17">
        <v>2</v>
      </c>
      <c r="E59" s="17"/>
      <c r="F59" s="17"/>
      <c r="G59" s="17">
        <v>0</v>
      </c>
      <c r="H59" s="17"/>
      <c r="I59" s="17"/>
      <c r="J59" s="17">
        <v>1</v>
      </c>
      <c r="K59" s="48"/>
      <c r="L59" s="62">
        <f>COUNT(B59:K59)</f>
        <v>3</v>
      </c>
      <c r="M59" s="63">
        <f>IF(B59&gt;B60,1,0)+IF(C59&gt;C60,1,0)+IF(D59&gt;D60,1,0)+IF(E59&gt;E60,1,0)+IF(F59&gt;F60,1,0)+IF(G59&gt;G60,1,0)+IF(H59&gt;H60,1,0)+IF(I59&gt;I60,1,0)+IF(J59&gt;J60,1,0)+IF(K59&gt;K60,1,0)</f>
        <v>0</v>
      </c>
      <c r="N59" s="64">
        <f>L59-M59-O59</f>
        <v>1</v>
      </c>
      <c r="O59" s="65">
        <f>IF(B59&lt;B60,1,0)+IF(C59&lt;C60,1,0)+IF(D59&lt;D60,1,0)+IF(E59&lt;E60,1,0)+IF(F59&lt;F60,1,0)+IF(G59&lt;G60,1,0)+IF(H59&lt;H60,1,0)+IF(I59&lt;I60,1,0)+IF(J59&lt;J60,1,0)+IF(K59&lt;K60,1,0)</f>
        <v>2</v>
      </c>
      <c r="P59" s="66">
        <f>SUM(B59:K59)</f>
        <v>3</v>
      </c>
      <c r="Q59" s="64" t="s">
        <v>32</v>
      </c>
      <c r="R59" s="67">
        <f>SUM(B60:K60)</f>
        <v>11</v>
      </c>
      <c r="S59" s="68">
        <f>P59-R59</f>
        <v>-8</v>
      </c>
      <c r="T59" s="69"/>
      <c r="U59" s="61">
        <f>M59*3+N59*1</f>
        <v>1</v>
      </c>
      <c r="V59" s="85">
        <f>L36+L59</f>
        <v>12</v>
      </c>
      <c r="W59" s="86">
        <f>M36+M59</f>
        <v>3</v>
      </c>
      <c r="X59" s="87">
        <f>N59+N36</f>
        <v>2</v>
      </c>
      <c r="Y59" s="88">
        <f>O59+O36</f>
        <v>7</v>
      </c>
      <c r="Z59" s="89">
        <f>(P59+P36)</f>
        <v>21</v>
      </c>
      <c r="AA59" s="87" t="s">
        <v>32</v>
      </c>
      <c r="AB59" s="90">
        <f>(R59+R36)</f>
        <v>38</v>
      </c>
      <c r="AC59" s="91">
        <f>(S59+S36)</f>
        <v>-17</v>
      </c>
      <c r="AD59" s="88">
        <f>T59+T36</f>
        <v>0</v>
      </c>
      <c r="AE59" s="92">
        <f>T59+U59+T36+U36</f>
        <v>11</v>
      </c>
    </row>
    <row r="60" spans="1:31" ht="13.5" thickBot="1">
      <c r="A60" s="209"/>
      <c r="B60" s="49"/>
      <c r="C60" s="49"/>
      <c r="D60" s="49">
        <v>5</v>
      </c>
      <c r="E60" s="49"/>
      <c r="F60" s="49"/>
      <c r="G60" s="49">
        <v>5</v>
      </c>
      <c r="H60" s="49"/>
      <c r="I60" s="49"/>
      <c r="J60" s="49">
        <v>1</v>
      </c>
      <c r="K60" s="50"/>
      <c r="L60" s="70"/>
      <c r="M60" s="71"/>
      <c r="N60" s="72"/>
      <c r="O60" s="73"/>
      <c r="P60" s="74"/>
      <c r="Q60" s="72"/>
      <c r="R60" s="75"/>
      <c r="S60" s="76"/>
      <c r="T60" s="77"/>
      <c r="U60" s="78"/>
      <c r="V60" s="93"/>
      <c r="W60" s="101"/>
      <c r="X60" s="102"/>
      <c r="Y60" s="103"/>
      <c r="Z60" s="150"/>
      <c r="AA60" s="102"/>
      <c r="AB60" s="151"/>
      <c r="AC60" s="104"/>
      <c r="AD60" s="103"/>
      <c r="AE60" s="144"/>
    </row>
    <row r="61" spans="2:23" ht="15.75">
      <c r="B61" s="4"/>
      <c r="U61" s="1"/>
      <c r="W61" s="12"/>
    </row>
    <row r="62" ht="13.5" thickBot="1"/>
    <row r="63" spans="2:42" s="53" customFormat="1" ht="36">
      <c r="B63" s="54" t="s">
        <v>0</v>
      </c>
      <c r="C63" s="55" t="s">
        <v>26</v>
      </c>
      <c r="D63" s="56"/>
      <c r="E63" s="56"/>
      <c r="F63" s="56"/>
      <c r="G63" s="56"/>
      <c r="H63" s="56"/>
      <c r="I63" s="56"/>
      <c r="J63" s="56"/>
      <c r="K63" s="57"/>
      <c r="L63" s="58" t="s">
        <v>12</v>
      </c>
      <c r="M63" s="59" t="s">
        <v>1</v>
      </c>
      <c r="N63" s="56" t="s">
        <v>13</v>
      </c>
      <c r="O63" s="57" t="s">
        <v>14</v>
      </c>
      <c r="P63" s="213" t="s">
        <v>30</v>
      </c>
      <c r="Q63" s="214"/>
      <c r="R63" s="215"/>
      <c r="S63" s="42" t="s">
        <v>29</v>
      </c>
      <c r="T63" s="42" t="s">
        <v>15</v>
      </c>
      <c r="U63" s="60" t="s">
        <v>11</v>
      </c>
      <c r="X63"/>
      <c r="Y63"/>
      <c r="Z63"/>
      <c r="AF63"/>
      <c r="AG63"/>
      <c r="AH63"/>
      <c r="AI63"/>
      <c r="AJ63"/>
      <c r="AK63"/>
      <c r="AL63"/>
      <c r="AM63"/>
      <c r="AN63"/>
      <c r="AO63"/>
      <c r="AP63"/>
    </row>
    <row r="64" spans="2:21" ht="12.75">
      <c r="B64" s="21">
        <v>1</v>
      </c>
      <c r="C64" s="105" t="s">
        <v>69</v>
      </c>
      <c r="D64" s="24"/>
      <c r="E64" s="24"/>
      <c r="F64" s="24"/>
      <c r="G64" s="24"/>
      <c r="H64" s="24"/>
      <c r="I64" s="24"/>
      <c r="J64" s="24"/>
      <c r="K64" s="16"/>
      <c r="L64" s="25">
        <v>11</v>
      </c>
      <c r="M64" s="26">
        <v>11</v>
      </c>
      <c r="N64" s="27">
        <v>0</v>
      </c>
      <c r="O64" s="28">
        <v>0</v>
      </c>
      <c r="P64" s="107">
        <v>53</v>
      </c>
      <c r="Q64" s="51" t="s">
        <v>32</v>
      </c>
      <c r="R64" s="110">
        <v>6</v>
      </c>
      <c r="S64" s="25">
        <v>47</v>
      </c>
      <c r="T64" s="25">
        <v>0</v>
      </c>
      <c r="U64" s="29">
        <v>33</v>
      </c>
    </row>
    <row r="65" spans="2:21" ht="12.75">
      <c r="B65" s="22">
        <v>2</v>
      </c>
      <c r="C65" s="105" t="s">
        <v>75</v>
      </c>
      <c r="D65" s="24"/>
      <c r="E65" s="24"/>
      <c r="F65" s="24"/>
      <c r="G65" s="24"/>
      <c r="H65" s="24"/>
      <c r="I65" s="24"/>
      <c r="J65" s="24"/>
      <c r="K65" s="16"/>
      <c r="L65" s="25">
        <v>11</v>
      </c>
      <c r="M65" s="26">
        <v>9</v>
      </c>
      <c r="N65" s="27">
        <v>1</v>
      </c>
      <c r="O65" s="28">
        <v>1</v>
      </c>
      <c r="P65" s="108">
        <v>49</v>
      </c>
      <c r="Q65" s="27" t="s">
        <v>32</v>
      </c>
      <c r="R65" s="111">
        <v>12</v>
      </c>
      <c r="S65" s="25">
        <v>37</v>
      </c>
      <c r="T65" s="25">
        <v>0</v>
      </c>
      <c r="U65" s="29">
        <v>28</v>
      </c>
    </row>
    <row r="66" spans="2:21" ht="12.75">
      <c r="B66" s="22">
        <v>3</v>
      </c>
      <c r="C66" s="105" t="s">
        <v>72</v>
      </c>
      <c r="D66" s="24"/>
      <c r="E66" s="24"/>
      <c r="F66" s="24"/>
      <c r="G66" s="24"/>
      <c r="H66" s="24"/>
      <c r="I66" s="24"/>
      <c r="J66" s="24"/>
      <c r="K66" s="16"/>
      <c r="L66" s="25">
        <v>11</v>
      </c>
      <c r="M66" s="26">
        <v>7</v>
      </c>
      <c r="N66" s="27">
        <v>2</v>
      </c>
      <c r="O66" s="28">
        <v>2</v>
      </c>
      <c r="P66" s="108">
        <v>36</v>
      </c>
      <c r="Q66" s="27" t="s">
        <v>32</v>
      </c>
      <c r="R66" s="111">
        <v>13</v>
      </c>
      <c r="S66" s="25">
        <v>23</v>
      </c>
      <c r="T66" s="25">
        <v>0</v>
      </c>
      <c r="U66" s="29">
        <v>23</v>
      </c>
    </row>
    <row r="67" spans="2:21" ht="12.75">
      <c r="B67" s="22">
        <v>4</v>
      </c>
      <c r="C67" s="105" t="s">
        <v>68</v>
      </c>
      <c r="D67" s="24"/>
      <c r="E67" s="24"/>
      <c r="F67" s="24"/>
      <c r="G67" s="24"/>
      <c r="H67" s="24"/>
      <c r="I67" s="24"/>
      <c r="J67" s="24"/>
      <c r="K67" s="16"/>
      <c r="L67" s="25">
        <v>12</v>
      </c>
      <c r="M67" s="26">
        <v>7</v>
      </c>
      <c r="N67" s="27">
        <v>1</v>
      </c>
      <c r="O67" s="28">
        <v>4</v>
      </c>
      <c r="P67" s="108">
        <v>41</v>
      </c>
      <c r="Q67" s="27" t="s">
        <v>32</v>
      </c>
      <c r="R67" s="111">
        <v>29</v>
      </c>
      <c r="S67" s="25">
        <v>12</v>
      </c>
      <c r="T67" s="25">
        <v>0</v>
      </c>
      <c r="U67" s="29">
        <v>22</v>
      </c>
    </row>
    <row r="68" spans="2:21" ht="12.75">
      <c r="B68" s="22">
        <v>5</v>
      </c>
      <c r="C68" s="105" t="s">
        <v>71</v>
      </c>
      <c r="D68" s="24"/>
      <c r="E68" s="24"/>
      <c r="F68" s="24"/>
      <c r="G68" s="24"/>
      <c r="H68" s="24"/>
      <c r="I68" s="24"/>
      <c r="J68" s="24"/>
      <c r="K68" s="16"/>
      <c r="L68" s="25">
        <v>12</v>
      </c>
      <c r="M68" s="26">
        <v>5</v>
      </c>
      <c r="N68" s="27">
        <v>3</v>
      </c>
      <c r="O68" s="28">
        <v>4</v>
      </c>
      <c r="P68" s="108">
        <v>24</v>
      </c>
      <c r="Q68" s="27" t="s">
        <v>32</v>
      </c>
      <c r="R68" s="111">
        <v>22</v>
      </c>
      <c r="S68" s="25">
        <v>2</v>
      </c>
      <c r="T68" s="25">
        <v>0</v>
      </c>
      <c r="U68" s="29">
        <v>18</v>
      </c>
    </row>
    <row r="69" spans="2:21" ht="12.75">
      <c r="B69" s="22">
        <v>6</v>
      </c>
      <c r="C69" s="105" t="s">
        <v>73</v>
      </c>
      <c r="D69" s="24"/>
      <c r="E69" s="24"/>
      <c r="F69" s="24"/>
      <c r="G69" s="24"/>
      <c r="H69" s="24"/>
      <c r="I69" s="24"/>
      <c r="J69" s="24"/>
      <c r="K69" s="16"/>
      <c r="L69" s="25">
        <v>12</v>
      </c>
      <c r="M69" s="26">
        <v>3</v>
      </c>
      <c r="N69" s="27">
        <v>2</v>
      </c>
      <c r="O69" s="28">
        <v>7</v>
      </c>
      <c r="P69" s="108">
        <v>21</v>
      </c>
      <c r="Q69" s="27" t="s">
        <v>32</v>
      </c>
      <c r="R69" s="111">
        <v>38</v>
      </c>
      <c r="S69" s="25">
        <v>-17</v>
      </c>
      <c r="T69" s="25">
        <v>0</v>
      </c>
      <c r="U69" s="29">
        <v>11</v>
      </c>
    </row>
    <row r="70" spans="2:21" ht="12.75">
      <c r="B70" s="22">
        <v>7</v>
      </c>
      <c r="C70" s="105" t="s">
        <v>67</v>
      </c>
      <c r="D70" s="24"/>
      <c r="E70" s="24"/>
      <c r="F70" s="24"/>
      <c r="G70" s="24"/>
      <c r="H70" s="24"/>
      <c r="I70" s="24"/>
      <c r="J70" s="24"/>
      <c r="K70" s="16"/>
      <c r="L70" s="25">
        <v>11</v>
      </c>
      <c r="M70" s="26">
        <v>3</v>
      </c>
      <c r="N70" s="27">
        <v>1</v>
      </c>
      <c r="O70" s="28">
        <v>7</v>
      </c>
      <c r="P70" s="108">
        <v>11</v>
      </c>
      <c r="Q70" s="27" t="s">
        <v>32</v>
      </c>
      <c r="R70" s="111">
        <v>36</v>
      </c>
      <c r="S70" s="25">
        <v>-25</v>
      </c>
      <c r="T70" s="25">
        <v>0</v>
      </c>
      <c r="U70" s="29">
        <v>10</v>
      </c>
    </row>
    <row r="71" spans="2:21" ht="12.75">
      <c r="B71" s="22">
        <v>8</v>
      </c>
      <c r="C71" s="105" t="s">
        <v>70</v>
      </c>
      <c r="D71" s="24"/>
      <c r="E71" s="24"/>
      <c r="F71" s="24"/>
      <c r="G71" s="24"/>
      <c r="H71" s="24"/>
      <c r="I71" s="24"/>
      <c r="J71" s="24"/>
      <c r="K71" s="16"/>
      <c r="L71" s="25">
        <v>12</v>
      </c>
      <c r="M71" s="26">
        <v>3</v>
      </c>
      <c r="N71" s="27">
        <v>1</v>
      </c>
      <c r="O71" s="28">
        <v>8</v>
      </c>
      <c r="P71" s="108">
        <v>16</v>
      </c>
      <c r="Q71" s="27" t="s">
        <v>32</v>
      </c>
      <c r="R71" s="111">
        <v>42</v>
      </c>
      <c r="S71" s="25">
        <v>-26</v>
      </c>
      <c r="T71" s="25">
        <v>0</v>
      </c>
      <c r="U71" s="29">
        <v>10</v>
      </c>
    </row>
    <row r="72" spans="2:21" ht="12.75">
      <c r="B72" s="22">
        <v>9</v>
      </c>
      <c r="C72" s="105" t="s">
        <v>76</v>
      </c>
      <c r="D72" s="24"/>
      <c r="E72" s="24"/>
      <c r="F72" s="24"/>
      <c r="G72" s="24"/>
      <c r="H72" s="24"/>
      <c r="I72" s="24"/>
      <c r="J72" s="24"/>
      <c r="K72" s="16"/>
      <c r="L72" s="25">
        <v>11</v>
      </c>
      <c r="M72" s="26">
        <v>2</v>
      </c>
      <c r="N72" s="27">
        <v>1</v>
      </c>
      <c r="O72" s="28">
        <v>8</v>
      </c>
      <c r="P72" s="108">
        <v>12</v>
      </c>
      <c r="Q72" s="27" t="s">
        <v>32</v>
      </c>
      <c r="R72" s="111">
        <v>35</v>
      </c>
      <c r="S72" s="25">
        <v>-23</v>
      </c>
      <c r="T72" s="25">
        <v>0</v>
      </c>
      <c r="U72" s="29">
        <v>7</v>
      </c>
    </row>
    <row r="73" spans="2:21" ht="13.5" thickBot="1">
      <c r="B73" s="23">
        <v>10</v>
      </c>
      <c r="C73" s="106" t="s">
        <v>74</v>
      </c>
      <c r="D73" s="30"/>
      <c r="E73" s="30"/>
      <c r="F73" s="30"/>
      <c r="G73" s="30"/>
      <c r="H73" s="30"/>
      <c r="I73" s="30"/>
      <c r="J73" s="30"/>
      <c r="K73" s="31"/>
      <c r="L73" s="32">
        <v>11</v>
      </c>
      <c r="M73" s="33">
        <v>0</v>
      </c>
      <c r="N73" s="34">
        <v>2</v>
      </c>
      <c r="O73" s="35">
        <v>9</v>
      </c>
      <c r="P73" s="109">
        <v>7</v>
      </c>
      <c r="Q73" s="34" t="s">
        <v>32</v>
      </c>
      <c r="R73" s="112">
        <v>37</v>
      </c>
      <c r="S73" s="32">
        <v>-30</v>
      </c>
      <c r="T73" s="32">
        <v>0</v>
      </c>
      <c r="U73" s="36">
        <v>2</v>
      </c>
    </row>
    <row r="74" spans="16:18" ht="12.75">
      <c r="P74" s="52"/>
      <c r="Q74" s="52"/>
      <c r="R74" s="52"/>
    </row>
    <row r="224" spans="2:11" ht="12.75">
      <c r="B224" t="s">
        <v>16</v>
      </c>
      <c r="C224" t="s">
        <v>17</v>
      </c>
      <c r="D224" t="s">
        <v>18</v>
      </c>
      <c r="E224" t="s">
        <v>19</v>
      </c>
      <c r="F224" t="s">
        <v>20</v>
      </c>
      <c r="G224" t="s">
        <v>21</v>
      </c>
      <c r="H224" t="s">
        <v>22</v>
      </c>
      <c r="I224" t="s">
        <v>23</v>
      </c>
      <c r="J224" t="s">
        <v>24</v>
      </c>
      <c r="K224" t="s">
        <v>25</v>
      </c>
    </row>
    <row r="227" spans="1:11" ht="12.75">
      <c r="A227" t="s">
        <v>2</v>
      </c>
      <c r="C227">
        <v>1</v>
      </c>
      <c r="D227">
        <v>3</v>
      </c>
      <c r="E227">
        <v>3</v>
      </c>
      <c r="F227">
        <v>3</v>
      </c>
      <c r="G227">
        <v>3</v>
      </c>
      <c r="H227">
        <v>1</v>
      </c>
      <c r="I227">
        <v>6</v>
      </c>
      <c r="J227">
        <v>3</v>
      </c>
      <c r="K227">
        <v>5</v>
      </c>
    </row>
    <row r="228" spans="3:11" ht="12.75">
      <c r="C228">
        <v>3</v>
      </c>
      <c r="D228">
        <v>2</v>
      </c>
      <c r="E228">
        <v>2</v>
      </c>
      <c r="F228">
        <v>1</v>
      </c>
      <c r="G228">
        <v>5</v>
      </c>
      <c r="H228">
        <v>0</v>
      </c>
      <c r="I228">
        <v>1</v>
      </c>
      <c r="J228">
        <v>7</v>
      </c>
      <c r="K228">
        <v>1</v>
      </c>
    </row>
    <row r="229" spans="1:11" ht="12.75">
      <c r="A229" t="s">
        <v>8</v>
      </c>
      <c r="B229">
        <v>3</v>
      </c>
      <c r="D229">
        <v>4</v>
      </c>
      <c r="E229">
        <v>6</v>
      </c>
      <c r="F229">
        <v>3</v>
      </c>
      <c r="G229">
        <v>2</v>
      </c>
      <c r="H229">
        <v>6</v>
      </c>
      <c r="I229">
        <v>2</v>
      </c>
      <c r="J229">
        <v>2</v>
      </c>
      <c r="K229">
        <v>1</v>
      </c>
    </row>
    <row r="230" spans="2:11" ht="12.75">
      <c r="B230">
        <v>1</v>
      </c>
      <c r="D230">
        <v>6</v>
      </c>
      <c r="E230">
        <v>3</v>
      </c>
      <c r="F230">
        <v>6</v>
      </c>
      <c r="G230">
        <v>0</v>
      </c>
      <c r="H230">
        <v>0</v>
      </c>
      <c r="I230">
        <v>1</v>
      </c>
      <c r="J230">
        <v>3</v>
      </c>
      <c r="K230">
        <v>3</v>
      </c>
    </row>
    <row r="231" spans="1:11" ht="12.75">
      <c r="A231" t="s">
        <v>66</v>
      </c>
      <c r="B231">
        <v>2</v>
      </c>
      <c r="C231">
        <v>6</v>
      </c>
      <c r="E231">
        <v>6</v>
      </c>
      <c r="F231">
        <v>5</v>
      </c>
      <c r="G231">
        <v>1</v>
      </c>
      <c r="H231">
        <v>4</v>
      </c>
      <c r="I231">
        <v>6</v>
      </c>
      <c r="J231">
        <v>2</v>
      </c>
      <c r="K231">
        <v>1</v>
      </c>
    </row>
    <row r="232" spans="2:11" ht="12.75">
      <c r="B232">
        <v>3</v>
      </c>
      <c r="C232">
        <v>4</v>
      </c>
      <c r="E232">
        <v>0</v>
      </c>
      <c r="F232">
        <v>2</v>
      </c>
      <c r="G232">
        <v>6</v>
      </c>
      <c r="H232">
        <v>0</v>
      </c>
      <c r="I232">
        <v>1</v>
      </c>
      <c r="J232">
        <v>1</v>
      </c>
      <c r="K232">
        <v>2</v>
      </c>
    </row>
    <row r="233" spans="1:11" ht="12.75">
      <c r="A233" t="s">
        <v>44</v>
      </c>
      <c r="B233">
        <v>2</v>
      </c>
      <c r="C233">
        <v>3</v>
      </c>
      <c r="D233">
        <v>0</v>
      </c>
      <c r="F233">
        <v>1</v>
      </c>
      <c r="G233">
        <v>1</v>
      </c>
      <c r="H233">
        <v>3</v>
      </c>
      <c r="I233">
        <v>2</v>
      </c>
      <c r="J233">
        <v>0</v>
      </c>
      <c r="K233">
        <v>2</v>
      </c>
    </row>
    <row r="234" spans="2:11" ht="12.75">
      <c r="B234">
        <v>3</v>
      </c>
      <c r="C234">
        <v>6</v>
      </c>
      <c r="D234">
        <v>6</v>
      </c>
      <c r="F234">
        <v>4</v>
      </c>
      <c r="G234">
        <v>8</v>
      </c>
      <c r="H234">
        <v>0</v>
      </c>
      <c r="I234">
        <v>2</v>
      </c>
      <c r="J234">
        <v>2</v>
      </c>
      <c r="K234">
        <v>2</v>
      </c>
    </row>
    <row r="235" spans="1:11" ht="12.75">
      <c r="A235" t="s">
        <v>3</v>
      </c>
      <c r="B235">
        <v>1</v>
      </c>
      <c r="C235">
        <v>6</v>
      </c>
      <c r="D235">
        <v>2</v>
      </c>
      <c r="E235">
        <v>4</v>
      </c>
      <c r="G235">
        <v>2</v>
      </c>
      <c r="H235">
        <v>4</v>
      </c>
      <c r="I235">
        <v>10</v>
      </c>
      <c r="J235">
        <v>2</v>
      </c>
      <c r="K235">
        <v>5</v>
      </c>
    </row>
    <row r="236" spans="2:11" ht="12.75">
      <c r="B236">
        <v>3</v>
      </c>
      <c r="C236">
        <v>3</v>
      </c>
      <c r="D236">
        <v>5</v>
      </c>
      <c r="E236">
        <v>1</v>
      </c>
      <c r="G236">
        <v>3</v>
      </c>
      <c r="H236">
        <v>0</v>
      </c>
      <c r="I236">
        <v>0</v>
      </c>
      <c r="J236">
        <v>1</v>
      </c>
      <c r="K236">
        <v>4</v>
      </c>
    </row>
    <row r="237" spans="1:11" ht="12.75">
      <c r="A237" t="s">
        <v>6</v>
      </c>
      <c r="B237">
        <v>5</v>
      </c>
      <c r="C237">
        <v>0</v>
      </c>
      <c r="D237">
        <v>6</v>
      </c>
      <c r="E237">
        <v>8</v>
      </c>
      <c r="F237">
        <v>3</v>
      </c>
      <c r="H237">
        <v>9</v>
      </c>
      <c r="I237">
        <v>6</v>
      </c>
      <c r="K237">
        <v>3</v>
      </c>
    </row>
    <row r="238" spans="2:11" ht="12.75">
      <c r="B238">
        <v>3</v>
      </c>
      <c r="C238">
        <v>2</v>
      </c>
      <c r="D238">
        <v>1</v>
      </c>
      <c r="E238">
        <v>1</v>
      </c>
      <c r="F238">
        <v>2</v>
      </c>
      <c r="H238">
        <v>0</v>
      </c>
      <c r="I238">
        <v>1</v>
      </c>
      <c r="K238">
        <v>4</v>
      </c>
    </row>
    <row r="239" spans="1:11" ht="12.75">
      <c r="A239" t="s">
        <v>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I239">
        <v>0</v>
      </c>
      <c r="J239">
        <v>0</v>
      </c>
      <c r="K239">
        <v>0</v>
      </c>
    </row>
    <row r="240" spans="2:11" ht="12.75">
      <c r="B240">
        <v>1</v>
      </c>
      <c r="C240">
        <v>6</v>
      </c>
      <c r="D240">
        <v>4</v>
      </c>
      <c r="E240">
        <v>3</v>
      </c>
      <c r="F240">
        <v>4</v>
      </c>
      <c r="G240">
        <v>9</v>
      </c>
      <c r="I240">
        <v>7</v>
      </c>
      <c r="J240">
        <v>12</v>
      </c>
      <c r="K240">
        <v>3</v>
      </c>
    </row>
    <row r="241" spans="1:11" ht="12.75">
      <c r="A241" t="s">
        <v>7</v>
      </c>
      <c r="B241">
        <v>1</v>
      </c>
      <c r="C241">
        <v>1</v>
      </c>
      <c r="D241">
        <v>1</v>
      </c>
      <c r="E241">
        <v>2</v>
      </c>
      <c r="F241">
        <v>0</v>
      </c>
      <c r="G241">
        <v>1</v>
      </c>
      <c r="H241">
        <v>7</v>
      </c>
      <c r="J241">
        <v>1</v>
      </c>
      <c r="K241">
        <v>3</v>
      </c>
    </row>
    <row r="242" spans="2:11" ht="12.75">
      <c r="B242">
        <v>6</v>
      </c>
      <c r="C242">
        <v>2</v>
      </c>
      <c r="D242">
        <v>6</v>
      </c>
      <c r="E242">
        <v>2</v>
      </c>
      <c r="F242">
        <v>10</v>
      </c>
      <c r="G242">
        <v>6</v>
      </c>
      <c r="H242">
        <v>0</v>
      </c>
      <c r="J242">
        <v>3</v>
      </c>
      <c r="K242">
        <v>7</v>
      </c>
    </row>
    <row r="243" spans="1:11" ht="12.75">
      <c r="A243" t="s">
        <v>4</v>
      </c>
      <c r="B243">
        <v>7</v>
      </c>
      <c r="C243">
        <v>3</v>
      </c>
      <c r="D243">
        <v>1</v>
      </c>
      <c r="E243">
        <v>2</v>
      </c>
      <c r="F243">
        <v>1</v>
      </c>
      <c r="H243">
        <v>12</v>
      </c>
      <c r="I243">
        <v>3</v>
      </c>
      <c r="K243">
        <v>4</v>
      </c>
    </row>
    <row r="244" spans="2:11" ht="12.75">
      <c r="B244">
        <v>3</v>
      </c>
      <c r="C244">
        <v>2</v>
      </c>
      <c r="D244">
        <v>2</v>
      </c>
      <c r="E244">
        <v>0</v>
      </c>
      <c r="F244">
        <v>2</v>
      </c>
      <c r="H244">
        <v>0</v>
      </c>
      <c r="I244">
        <v>1</v>
      </c>
      <c r="K244">
        <v>0</v>
      </c>
    </row>
    <row r="245" spans="1:10" ht="12.75">
      <c r="A245" t="s">
        <v>5</v>
      </c>
      <c r="B245">
        <v>1</v>
      </c>
      <c r="C245">
        <v>3</v>
      </c>
      <c r="D245">
        <v>2</v>
      </c>
      <c r="E245">
        <v>2</v>
      </c>
      <c r="F245">
        <v>4</v>
      </c>
      <c r="G245">
        <v>4</v>
      </c>
      <c r="H245">
        <v>3</v>
      </c>
      <c r="I245">
        <v>7</v>
      </c>
      <c r="J245">
        <v>0</v>
      </c>
    </row>
    <row r="246" spans="2:10" ht="12.75">
      <c r="B246">
        <v>5</v>
      </c>
      <c r="C246">
        <v>1</v>
      </c>
      <c r="D246">
        <v>1</v>
      </c>
      <c r="E246">
        <v>2</v>
      </c>
      <c r="F246">
        <v>5</v>
      </c>
      <c r="G246">
        <v>3</v>
      </c>
      <c r="H246">
        <v>0</v>
      </c>
      <c r="I246">
        <v>3</v>
      </c>
      <c r="J246">
        <v>4</v>
      </c>
    </row>
  </sheetData>
  <mergeCells count="24">
    <mergeCell ref="A57:A58"/>
    <mergeCell ref="A59:A60"/>
    <mergeCell ref="A49:A50"/>
    <mergeCell ref="A51:A52"/>
    <mergeCell ref="A53:A54"/>
    <mergeCell ref="A55:A56"/>
    <mergeCell ref="A41:A42"/>
    <mergeCell ref="A43:A44"/>
    <mergeCell ref="A45:A46"/>
    <mergeCell ref="A47:A48"/>
    <mergeCell ref="P17:R17"/>
    <mergeCell ref="P63:R63"/>
    <mergeCell ref="P40:R40"/>
    <mergeCell ref="Z40:AB40"/>
    <mergeCell ref="A18:A19"/>
    <mergeCell ref="A24:A25"/>
    <mergeCell ref="A26:A27"/>
    <mergeCell ref="A32:A33"/>
    <mergeCell ref="A20:A21"/>
    <mergeCell ref="A22:A23"/>
    <mergeCell ref="A34:A35"/>
    <mergeCell ref="A36:A37"/>
    <mergeCell ref="A28:A29"/>
    <mergeCell ref="A30:A31"/>
  </mergeCells>
  <printOptions horizontalCentered="1"/>
  <pageMargins left="0.75" right="0.75" top="0.984251968503937" bottom="0.984251968503937" header="0" footer="0"/>
  <pageSetup fitToHeight="1" fitToWidth="1" horizontalDpi="600" verticalDpi="600" orientation="landscape" paperSize="9" scale="5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G78"/>
  <sheetViews>
    <sheetView tabSelected="1" workbookViewId="0" topLeftCell="A1">
      <selection activeCell="AG13" sqref="AG13"/>
    </sheetView>
  </sheetViews>
  <sheetFormatPr defaultColWidth="9.00390625" defaultRowHeight="12.75"/>
  <cols>
    <col min="1" max="18" width="2.875" style="0" customWidth="1"/>
    <col min="19" max="19" width="3.75390625" style="0" customWidth="1"/>
    <col min="20" max="30" width="2.875" style="0" customWidth="1"/>
  </cols>
  <sheetData>
    <row r="1" spans="1:30" ht="18">
      <c r="A1" s="228" t="s">
        <v>78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</row>
    <row r="2" ht="12.75">
      <c r="AF2">
        <v>12</v>
      </c>
    </row>
    <row r="3" spans="1:30" ht="15.75">
      <c r="A3" s="225" t="str">
        <f>AF2+0&amp;". KOLO"</f>
        <v>12. KOLO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16.5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3:28" ht="12.75"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</row>
    <row r="6" spans="3:28" ht="12.75">
      <c r="C6" s="117"/>
      <c r="D6" s="229" t="str">
        <f ca="1">CHOOSE(IF(kolo&lt;10,1,2),IF(OFFSET(jesen!B7,9*(kolo-1),0)="","",OFFSET(jesen!B7,9*(kolo-1),0)),IF(OFFSET(pomlad!B7,9*(kolo-10),0)="","",OFFSET(pomlad!B7,9*(kolo-10),0)))</f>
        <v>NK VRHNIKA</v>
      </c>
      <c r="E6" s="229"/>
      <c r="F6" s="229"/>
      <c r="G6" s="229"/>
      <c r="H6" s="229"/>
      <c r="I6" s="229"/>
      <c r="J6" s="229"/>
      <c r="K6" s="229"/>
      <c r="L6" s="229"/>
      <c r="M6" s="229"/>
      <c r="N6" s="118" t="str">
        <f aca="true" t="shared" si="0" ref="N6:N11">IF(D6&lt;&gt;"","-","")</f>
        <v>-</v>
      </c>
      <c r="O6" s="230" t="str">
        <f ca="1">CHOOSE(IF(kolo&lt;10,1,2),IF(OFFSET(jesen!D7,9*(kolo-1),0)="","",OFFSET(jesen!D7,9*(kolo-1),0)),IF(OFFSET(pomlad!D7,9*(kolo-10),0)="","",OFFSET(pomlad!D7,9*(kolo-10),0)))</f>
        <v>NK KRIM</v>
      </c>
      <c r="P6" s="230"/>
      <c r="Q6" s="230"/>
      <c r="R6" s="230"/>
      <c r="S6" s="230"/>
      <c r="T6" s="230"/>
      <c r="U6" s="230"/>
      <c r="V6" s="230"/>
      <c r="W6" s="230"/>
      <c r="X6" s="230"/>
      <c r="Y6" s="118">
        <f ca="1">CHOOSE(IF(kolo&lt;10,1,2),IF(OFFSET(jesen!E7,9*(kolo-1),0)="","",OFFSET(jesen!E7,9*(kolo-1),0)),IF(OFFSET(pomlad!E7,9*(kolo-10),0)="","",OFFSET(pomlad!E7,9*(kolo-10),0)))</f>
        <v>1</v>
      </c>
      <c r="Z6" s="118" t="str">
        <f aca="true" t="shared" si="1" ref="Z6:Z11">IF(Y6&lt;&gt;"",":","")</f>
        <v>:</v>
      </c>
      <c r="AA6" s="118">
        <f ca="1">CHOOSE(IF(kolo&lt;10,1,2),IF(OFFSET(jesen!G7,9*(kolo-1),0)="","",OFFSET(jesen!G7,9*(kolo-1),0)),IF(OFFSET(pomlad!G7,9*(kolo-10),0)="","",OFFSET(pomlad!G7,9*(kolo-10),0)))</f>
        <v>2</v>
      </c>
      <c r="AB6" s="120"/>
    </row>
    <row r="7" spans="3:28" ht="12.75">
      <c r="C7" s="117"/>
      <c r="D7" s="229" t="str">
        <f ca="1">CHOOSE(IF(kolo&lt;10,1,2),IF(OFFSET(jesen!B8,9*(kolo-1),0)="","",OFFSET(jesen!B8,9*(kolo-1),0)),IF(OFFSET(pomlad!B8,9*(kolo-10),0)="","",OFFSET(pomlad!B8,9*(kolo-10),0)))</f>
        <v>NK KOČEVJE</v>
      </c>
      <c r="E7" s="229"/>
      <c r="F7" s="229"/>
      <c r="G7" s="229"/>
      <c r="H7" s="229"/>
      <c r="I7" s="229"/>
      <c r="J7" s="229"/>
      <c r="K7" s="229"/>
      <c r="L7" s="229"/>
      <c r="M7" s="229"/>
      <c r="N7" s="118" t="str">
        <f t="shared" si="0"/>
        <v>-</v>
      </c>
      <c r="O7" s="230" t="str">
        <f ca="1">CHOOSE(IF(kolo&lt;10,1,2),IF(OFFSET(jesen!D8,9*(kolo-1),0)="","",OFFSET(jesen!D8,9*(kolo-1),0)),IF(OFFSET(pomlad!D8,9*(kolo-10),0)="","",OFFSET(pomlad!D8,9*(kolo-10),0)))</f>
        <v>NK TABOR 69</v>
      </c>
      <c r="P7" s="230"/>
      <c r="Q7" s="230"/>
      <c r="R7" s="230"/>
      <c r="S7" s="230"/>
      <c r="T7" s="230"/>
      <c r="U7" s="230"/>
      <c r="V7" s="230"/>
      <c r="W7" s="230"/>
      <c r="X7" s="230"/>
      <c r="Y7" s="118">
        <f ca="1">CHOOSE(IF(kolo&lt;10,1,2),IF(OFFSET(jesen!E8,9*(kolo-1),0)="","",OFFSET(jesen!E8,9*(kolo-1),0)),IF(OFFSET(pomlad!E8,9*(kolo-10),0)="","",OFFSET(pomlad!E8,9*(kolo-10),0)))</f>
        <v>5</v>
      </c>
      <c r="Z7" s="118" t="str">
        <f t="shared" si="1"/>
        <v>:</v>
      </c>
      <c r="AA7" s="118">
        <f ca="1">CHOOSE(IF(kolo&lt;10,1,2),IF(OFFSET(jesen!G8,9*(kolo-1),0)="","",OFFSET(jesen!G8,9*(kolo-1),0)),IF(OFFSET(pomlad!G8,9*(kolo-10),0)="","",OFFSET(pomlad!G8,9*(kolo-10),0)))</f>
        <v>1</v>
      </c>
      <c r="AB7" s="120"/>
    </row>
    <row r="8" spans="3:28" ht="12.75">
      <c r="C8" s="117"/>
      <c r="D8" s="229" t="str">
        <f ca="1">CHOOSE(IF(kolo&lt;10,1,2),IF(OFFSET(jesen!B9,9*(kolo-1),0)="","",OFFSET(jesen!B9,9*(kolo-1),0)),IF(OFFSET(pomlad!B9,9*(kolo-10),0)="","",OFFSET(pomlad!B9,9*(kolo-10),0)))</f>
        <v>NK SLAVIJA</v>
      </c>
      <c r="E8" s="229"/>
      <c r="F8" s="229"/>
      <c r="G8" s="229"/>
      <c r="H8" s="229"/>
      <c r="I8" s="229"/>
      <c r="J8" s="229"/>
      <c r="K8" s="229"/>
      <c r="L8" s="229"/>
      <c r="M8" s="229"/>
      <c r="N8" s="118" t="str">
        <f t="shared" si="0"/>
        <v>-</v>
      </c>
      <c r="O8" s="230" t="str">
        <f ca="1">CHOOSE(IF(kolo&lt;10,1,2),IF(OFFSET(jesen!D9,9*(kolo-1),0)="","",OFFSET(jesen!D9,9*(kolo-1),0)),IF(OFFSET(pomlad!D9,9*(kolo-10),0)="","",OFFSET(pomlad!D9,9*(kolo-10),0)))</f>
        <v>NK DOBROVA</v>
      </c>
      <c r="P8" s="230"/>
      <c r="Q8" s="230"/>
      <c r="R8" s="230"/>
      <c r="S8" s="230"/>
      <c r="T8" s="230"/>
      <c r="U8" s="230"/>
      <c r="V8" s="230"/>
      <c r="W8" s="230"/>
      <c r="X8" s="230"/>
      <c r="Y8" s="118">
        <f ca="1">CHOOSE(IF(kolo&lt;10,1,2),IF(OFFSET(jesen!E9,9*(kolo-1),0)="","",OFFSET(jesen!E9,9*(kolo-1),0)),IF(OFFSET(pomlad!E9,9*(kolo-10),0)="","",OFFSET(pomlad!E9,9*(kolo-10),0)))</f>
        <v>1</v>
      </c>
      <c r="Z8" s="118" t="str">
        <f t="shared" si="1"/>
        <v>:</v>
      </c>
      <c r="AA8" s="118">
        <f ca="1">CHOOSE(IF(kolo&lt;10,1,2),IF(OFFSET(jesen!G9,9*(kolo-1),0)="","",OFFSET(jesen!G9,9*(kolo-1),0)),IF(OFFSET(pomlad!G9,9*(kolo-10),0)="","",OFFSET(pomlad!G9,9*(kolo-10),0)))</f>
        <v>4</v>
      </c>
      <c r="AB8" s="120"/>
    </row>
    <row r="9" spans="3:28" ht="12.75">
      <c r="C9" s="117"/>
      <c r="D9" s="229" t="str">
        <f ca="1">CHOOSE(IF(kolo&lt;10,1,2),IF(OFFSET(jesen!B10,9*(kolo-1),0)="","",OFFSET(jesen!B10,9*(kolo-1),0)),IF(OFFSET(pomlad!B10,9*(kolo-10),0)="","",OFFSET(pomlad!B10,9*(kolo-10),0)))</f>
        <v>NK DRAGOMER</v>
      </c>
      <c r="E9" s="229"/>
      <c r="F9" s="229"/>
      <c r="G9" s="229"/>
      <c r="H9" s="229"/>
      <c r="I9" s="229"/>
      <c r="J9" s="229"/>
      <c r="K9" s="229"/>
      <c r="L9" s="229"/>
      <c r="M9" s="229"/>
      <c r="N9" s="118" t="str">
        <f t="shared" si="0"/>
        <v>-</v>
      </c>
      <c r="O9" s="230" t="str">
        <f ca="1">CHOOSE(IF(kolo&lt;10,1,2),IF(OFFSET(jesen!D10,9*(kolo-1),0)="","",OFFSET(jesen!D10,9*(kolo-1),0)),IF(OFFSET(pomlad!D10,9*(kolo-10),0)="","",OFFSET(pomlad!D10,9*(kolo-10),0)))</f>
        <v>AGENCIJA 19</v>
      </c>
      <c r="P9" s="230"/>
      <c r="Q9" s="230"/>
      <c r="R9" s="230"/>
      <c r="S9" s="230"/>
      <c r="T9" s="230"/>
      <c r="U9" s="230"/>
      <c r="V9" s="230"/>
      <c r="W9" s="230"/>
      <c r="X9" s="230"/>
      <c r="Y9" s="118">
        <f ca="1">CHOOSE(IF(kolo&lt;10,1,2),IF(OFFSET(jesen!E10,9*(kolo-1),0)="","",OFFSET(jesen!E10,9*(kolo-1),0)),IF(OFFSET(pomlad!E10,9*(kolo-10),0)="","",OFFSET(pomlad!E10,9*(kolo-10),0)))</f>
        <v>1</v>
      </c>
      <c r="Z9" s="118" t="str">
        <f t="shared" si="1"/>
        <v>:</v>
      </c>
      <c r="AA9" s="118">
        <f ca="1">CHOOSE(IF(kolo&lt;10,1,2),IF(OFFSET(jesen!G10,9*(kolo-1),0)="","",OFFSET(jesen!G10,9*(kolo-1),0)),IF(OFFSET(pomlad!G10,9*(kolo-10),0)="","",OFFSET(pomlad!G10,9*(kolo-10),0)))</f>
        <v>1</v>
      </c>
      <c r="AB9" s="120"/>
    </row>
    <row r="10" spans="3:28" ht="12.75">
      <c r="C10" s="117"/>
      <c r="D10" s="229" t="str">
        <f ca="1">CHOOSE(IF(kolo&lt;10,1,2),IF(OFFSET(jesen!B11,9*(kolo-1),0)="","",OFFSET(jesen!B11,9*(kolo-1),0)),IF(OFFSET(pomlad!B11,9*(kolo-10),0)="","",OFFSET(pomlad!B11,9*(kolo-10),0)))</f>
        <v>NK LIVAR</v>
      </c>
      <c r="E10" s="229"/>
      <c r="F10" s="229"/>
      <c r="G10" s="229"/>
      <c r="H10" s="229"/>
      <c r="I10" s="229"/>
      <c r="J10" s="229"/>
      <c r="K10" s="229"/>
      <c r="L10" s="229"/>
      <c r="M10" s="229"/>
      <c r="N10" s="118" t="str">
        <f t="shared" si="0"/>
        <v>-</v>
      </c>
      <c r="O10" s="230" t="str">
        <f ca="1">CHOOSE(IF(kolo&lt;10,1,2),IF(OFFSET(jesen!D11,9*(kolo-1),0)="","",OFFSET(jesen!D11,9*(kolo-1),0)),IF(OFFSET(pomlad!D11,9*(kolo-10),0)="","",OFFSET(pomlad!D11,9*(kolo-10),0)))</f>
        <v>NK KRANJ</v>
      </c>
      <c r="P10" s="230"/>
      <c r="Q10" s="230"/>
      <c r="R10" s="230"/>
      <c r="S10" s="230"/>
      <c r="T10" s="230"/>
      <c r="U10" s="230"/>
      <c r="V10" s="230"/>
      <c r="W10" s="230"/>
      <c r="X10" s="230"/>
      <c r="Y10" s="118">
        <f ca="1">CHOOSE(IF(kolo&lt;10,1,2),IF(OFFSET(jesen!E11,9*(kolo-1),0)="","",OFFSET(jesen!E11,9*(kolo-1),0)),IF(OFFSET(pomlad!E11,9*(kolo-10),0)="","",OFFSET(pomlad!E11,9*(kolo-10),0)))</f>
        <v>0</v>
      </c>
      <c r="Z10" s="118" t="str">
        <f t="shared" si="1"/>
        <v>:</v>
      </c>
      <c r="AA10" s="118">
        <f ca="1">CHOOSE(IF(kolo&lt;10,1,2),IF(OFFSET(jesen!G11,9*(kolo-1),0)="","",OFFSET(jesen!G11,9*(kolo-1),0)),IF(OFFSET(pomlad!G11,9*(kolo-10),0)="","",OFFSET(pomlad!G11,9*(kolo-10),0)))</f>
        <v>3</v>
      </c>
      <c r="AB10" s="120"/>
    </row>
    <row r="11" spans="3:28" ht="12.75">
      <c r="C11" s="117"/>
      <c r="D11" s="229">
        <f ca="1">CHOOSE(IF(kolo&lt;10,1,2),IF(OFFSET(jesen!B12,9*(kolo-1),0)="","",OFFSET(jesen!B12,9*(kolo-1),0)),IF(OFFSET(pomlad!B12,9*(kolo-1),0)="","",OFFSET(pomlad!B12,9*(kolo-10),0)))</f>
      </c>
      <c r="E11" s="229"/>
      <c r="F11" s="229"/>
      <c r="G11" s="229"/>
      <c r="H11" s="229"/>
      <c r="I11" s="229"/>
      <c r="J11" s="229"/>
      <c r="K11" s="229"/>
      <c r="L11" s="229"/>
      <c r="M11" s="229"/>
      <c r="N11" s="118">
        <f t="shared" si="0"/>
      </c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118"/>
      <c r="Z11" s="118">
        <f t="shared" si="1"/>
      </c>
      <c r="AA11" s="118">
        <f ca="1">CHOOSE(IF(kolo&lt;10,1,2),IF(OFFSET(jesen!G12,9*(kolo-1),0)="","",OFFSET(jesen!G12,9*(kolo-1),0)),IF(OFFSET(pomlad!G12,9*(kolo-10),0)="","",OFFSET(pomlad!G12,9*(kolo-10),0)))</f>
      </c>
      <c r="AB11" s="120"/>
    </row>
    <row r="12" spans="3:28" ht="13.5" thickBot="1">
      <c r="C12" s="121"/>
      <c r="D12" s="145"/>
      <c r="E12" s="145"/>
      <c r="F12" s="145"/>
      <c r="G12" s="145"/>
      <c r="H12" s="145"/>
      <c r="I12" s="145"/>
      <c r="J12" s="145"/>
      <c r="K12" s="145"/>
      <c r="L12" s="145"/>
      <c r="M12" s="122"/>
      <c r="N12" s="145"/>
      <c r="O12" s="145"/>
      <c r="P12" s="145"/>
      <c r="Q12" s="145"/>
      <c r="R12" s="145"/>
      <c r="S12" s="145"/>
      <c r="T12" s="145"/>
      <c r="U12" s="145"/>
      <c r="V12" s="145"/>
      <c r="W12" s="34"/>
      <c r="X12" s="34"/>
      <c r="Y12" s="122"/>
      <c r="Z12" s="34"/>
      <c r="AA12" s="34"/>
      <c r="AB12" s="123"/>
    </row>
    <row r="13" spans="13:27" ht="12.75">
      <c r="M13" s="1"/>
      <c r="W13" s="27"/>
      <c r="X13" s="27"/>
      <c r="Y13" s="1"/>
      <c r="Z13" s="27"/>
      <c r="AA13" s="27"/>
    </row>
    <row r="14" spans="1:30" ht="15.75">
      <c r="A14" s="225" t="s">
        <v>33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</row>
    <row r="16" spans="1:30" ht="42.75" customHeight="1">
      <c r="A16" s="232" t="s">
        <v>34</v>
      </c>
      <c r="B16" s="232"/>
      <c r="C16" s="235" t="s">
        <v>35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00" t="s">
        <v>36</v>
      </c>
      <c r="N16" s="232"/>
      <c r="O16" s="232"/>
      <c r="P16" s="231" t="s">
        <v>37</v>
      </c>
      <c r="Q16" s="231"/>
      <c r="R16" s="231"/>
      <c r="S16" s="200" t="s">
        <v>38</v>
      </c>
      <c r="T16" s="232"/>
      <c r="U16" s="232"/>
      <c r="V16" s="231" t="s">
        <v>39</v>
      </c>
      <c r="W16" s="232"/>
      <c r="X16" s="232"/>
      <c r="Y16" s="201" t="s">
        <v>15</v>
      </c>
      <c r="Z16" s="202"/>
      <c r="AA16" s="203"/>
      <c r="AB16" s="231" t="s">
        <v>11</v>
      </c>
      <c r="AC16" s="232"/>
      <c r="AD16" s="232"/>
    </row>
    <row r="17" spans="1:30" ht="12.75">
      <c r="A17" s="234">
        <v>1</v>
      </c>
      <c r="B17" s="234"/>
      <c r="C17" s="233" t="str">
        <f>lestvica!C64</f>
        <v>NK KRANJ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4">
        <f>lestvica!L64</f>
        <v>11</v>
      </c>
      <c r="N17" s="234"/>
      <c r="O17" s="234"/>
      <c r="P17" s="124">
        <f>lestvica!M64</f>
        <v>11</v>
      </c>
      <c r="Q17" s="125">
        <f>lestvica!N64</f>
        <v>0</v>
      </c>
      <c r="R17" s="126">
        <f>lestvica!O64</f>
        <v>0</v>
      </c>
      <c r="S17" s="128">
        <f>lestvica!P64</f>
        <v>53</v>
      </c>
      <c r="T17" s="125" t="str">
        <f>lestvica!Q64</f>
        <v>:</v>
      </c>
      <c r="U17" s="129">
        <f>lestvica!R64</f>
        <v>6</v>
      </c>
      <c r="V17" s="234">
        <f>lestvica!S64</f>
        <v>47</v>
      </c>
      <c r="W17" s="234"/>
      <c r="X17" s="234"/>
      <c r="Y17" s="234">
        <f>lestvica!T64</f>
        <v>0</v>
      </c>
      <c r="Z17" s="234"/>
      <c r="AA17" s="234"/>
      <c r="AB17" s="234">
        <f>lestvica!U64</f>
        <v>33</v>
      </c>
      <c r="AC17" s="234"/>
      <c r="AD17" s="234"/>
    </row>
    <row r="18" spans="1:30" ht="12.75">
      <c r="A18" s="234">
        <v>2</v>
      </c>
      <c r="B18" s="234"/>
      <c r="C18" s="233" t="str">
        <f>lestvica!C65</f>
        <v>NK DOBROVA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4">
        <f>lestvica!L65</f>
        <v>11</v>
      </c>
      <c r="N18" s="234"/>
      <c r="O18" s="234"/>
      <c r="P18" s="124">
        <f>lestvica!M65</f>
        <v>9</v>
      </c>
      <c r="Q18" s="125">
        <f>lestvica!N65</f>
        <v>1</v>
      </c>
      <c r="R18" s="126">
        <f>lestvica!O65</f>
        <v>1</v>
      </c>
      <c r="S18" s="128">
        <f>lestvica!P65</f>
        <v>49</v>
      </c>
      <c r="T18" s="125" t="str">
        <f>lestvica!Q65</f>
        <v>:</v>
      </c>
      <c r="U18" s="129">
        <f>lestvica!R65</f>
        <v>12</v>
      </c>
      <c r="V18" s="234">
        <f>lestvica!S65</f>
        <v>37</v>
      </c>
      <c r="W18" s="234"/>
      <c r="X18" s="234"/>
      <c r="Y18" s="234">
        <f>lestvica!T65</f>
        <v>0</v>
      </c>
      <c r="Z18" s="234"/>
      <c r="AA18" s="234"/>
      <c r="AB18" s="234">
        <f>lestvica!U65</f>
        <v>28</v>
      </c>
      <c r="AC18" s="234"/>
      <c r="AD18" s="234"/>
    </row>
    <row r="19" spans="1:30" ht="12.75">
      <c r="A19" s="234">
        <v>3</v>
      </c>
      <c r="B19" s="234"/>
      <c r="C19" s="233" t="str">
        <f>lestvica!C66</f>
        <v>NK KOČEVJE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4">
        <f>lestvica!L66</f>
        <v>11</v>
      </c>
      <c r="N19" s="234"/>
      <c r="O19" s="234"/>
      <c r="P19" s="124">
        <f>lestvica!M66</f>
        <v>7</v>
      </c>
      <c r="Q19" s="125">
        <f>lestvica!N66</f>
        <v>2</v>
      </c>
      <c r="R19" s="126">
        <f>lestvica!O66</f>
        <v>2</v>
      </c>
      <c r="S19" s="128">
        <f>lestvica!P66</f>
        <v>36</v>
      </c>
      <c r="T19" s="125" t="str">
        <f>lestvica!Q66</f>
        <v>:</v>
      </c>
      <c r="U19" s="129">
        <f>lestvica!R66</f>
        <v>13</v>
      </c>
      <c r="V19" s="234">
        <f>lestvica!S66</f>
        <v>23</v>
      </c>
      <c r="W19" s="234"/>
      <c r="X19" s="234"/>
      <c r="Y19" s="234">
        <f>lestvica!T66</f>
        <v>0</v>
      </c>
      <c r="Z19" s="234"/>
      <c r="AA19" s="234"/>
      <c r="AB19" s="234">
        <f>lestvica!U66</f>
        <v>23</v>
      </c>
      <c r="AC19" s="234"/>
      <c r="AD19" s="234"/>
    </row>
    <row r="20" spans="1:30" ht="12.75">
      <c r="A20" s="234">
        <v>4</v>
      </c>
      <c r="B20" s="234"/>
      <c r="C20" s="233" t="str">
        <f>lestvica!C67</f>
        <v>NK TABOR 69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4">
        <f>lestvica!L67</f>
        <v>12</v>
      </c>
      <c r="N20" s="234"/>
      <c r="O20" s="234"/>
      <c r="P20" s="124">
        <f>lestvica!M67</f>
        <v>7</v>
      </c>
      <c r="Q20" s="125">
        <f>lestvica!N67</f>
        <v>1</v>
      </c>
      <c r="R20" s="126">
        <f>lestvica!O67</f>
        <v>4</v>
      </c>
      <c r="S20" s="128">
        <f>lestvica!P67</f>
        <v>41</v>
      </c>
      <c r="T20" s="125" t="str">
        <f>lestvica!Q67</f>
        <v>:</v>
      </c>
      <c r="U20" s="129">
        <f>lestvica!R67</f>
        <v>29</v>
      </c>
      <c r="V20" s="234">
        <f>lestvica!S67</f>
        <v>12</v>
      </c>
      <c r="W20" s="234"/>
      <c r="X20" s="234"/>
      <c r="Y20" s="234">
        <f>lestvica!T67</f>
        <v>0</v>
      </c>
      <c r="Z20" s="234"/>
      <c r="AA20" s="234"/>
      <c r="AB20" s="234">
        <f>lestvica!U67</f>
        <v>22</v>
      </c>
      <c r="AC20" s="234"/>
      <c r="AD20" s="234"/>
    </row>
    <row r="21" spans="1:30" ht="12.75">
      <c r="A21" s="234">
        <v>5</v>
      </c>
      <c r="B21" s="234"/>
      <c r="C21" s="233" t="str">
        <f>lestvica!C68</f>
        <v>NK KRIM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4">
        <f>lestvica!L68</f>
        <v>12</v>
      </c>
      <c r="N21" s="234"/>
      <c r="O21" s="234"/>
      <c r="P21" s="124">
        <f>lestvica!M68</f>
        <v>5</v>
      </c>
      <c r="Q21" s="125">
        <f>lestvica!N68</f>
        <v>3</v>
      </c>
      <c r="R21" s="126">
        <f>lestvica!O68</f>
        <v>4</v>
      </c>
      <c r="S21" s="128">
        <f>lestvica!P68</f>
        <v>24</v>
      </c>
      <c r="T21" s="125" t="str">
        <f>lestvica!Q68</f>
        <v>:</v>
      </c>
      <c r="U21" s="129">
        <f>lestvica!R68</f>
        <v>22</v>
      </c>
      <c r="V21" s="234">
        <f>lestvica!S68</f>
        <v>2</v>
      </c>
      <c r="W21" s="234"/>
      <c r="X21" s="234"/>
      <c r="Y21" s="234">
        <f>lestvica!T68</f>
        <v>0</v>
      </c>
      <c r="Z21" s="234"/>
      <c r="AA21" s="234"/>
      <c r="AB21" s="234">
        <f>lestvica!U68</f>
        <v>18</v>
      </c>
      <c r="AC21" s="234"/>
      <c r="AD21" s="234"/>
    </row>
    <row r="22" spans="1:30" ht="12.75">
      <c r="A22" s="234">
        <v>6</v>
      </c>
      <c r="B22" s="234"/>
      <c r="C22" s="233" t="str">
        <f>lestvica!C69</f>
        <v>NK DRAGOMER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4">
        <f>lestvica!L69</f>
        <v>12</v>
      </c>
      <c r="N22" s="234"/>
      <c r="O22" s="234"/>
      <c r="P22" s="124">
        <f>lestvica!M69</f>
        <v>3</v>
      </c>
      <c r="Q22" s="125">
        <f>lestvica!N69</f>
        <v>2</v>
      </c>
      <c r="R22" s="126">
        <f>lestvica!O69</f>
        <v>7</v>
      </c>
      <c r="S22" s="128">
        <f>lestvica!P69</f>
        <v>21</v>
      </c>
      <c r="T22" s="125" t="str">
        <f>lestvica!Q69</f>
        <v>:</v>
      </c>
      <c r="U22" s="129">
        <f>lestvica!R69</f>
        <v>38</v>
      </c>
      <c r="V22" s="234">
        <f>lestvica!S69</f>
        <v>-17</v>
      </c>
      <c r="W22" s="234"/>
      <c r="X22" s="234"/>
      <c r="Y22" s="234">
        <f>lestvica!T69</f>
        <v>0</v>
      </c>
      <c r="Z22" s="234"/>
      <c r="AA22" s="234"/>
      <c r="AB22" s="234">
        <f>lestvica!U69</f>
        <v>11</v>
      </c>
      <c r="AC22" s="234"/>
      <c r="AD22" s="234"/>
    </row>
    <row r="23" spans="1:30" ht="12.75">
      <c r="A23" s="234">
        <v>7</v>
      </c>
      <c r="B23" s="234"/>
      <c r="C23" s="233" t="str">
        <f>lestvica!C70</f>
        <v>NK SLAVIJA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4">
        <f>lestvica!L70</f>
        <v>11</v>
      </c>
      <c r="N23" s="234"/>
      <c r="O23" s="234"/>
      <c r="P23" s="124">
        <f>lestvica!M70</f>
        <v>3</v>
      </c>
      <c r="Q23" s="125">
        <f>lestvica!N70</f>
        <v>1</v>
      </c>
      <c r="R23" s="126">
        <f>lestvica!O70</f>
        <v>7</v>
      </c>
      <c r="S23" s="128">
        <f>lestvica!P70</f>
        <v>11</v>
      </c>
      <c r="T23" s="125" t="str">
        <f>lestvica!Q70</f>
        <v>:</v>
      </c>
      <c r="U23" s="129">
        <f>lestvica!R70</f>
        <v>36</v>
      </c>
      <c r="V23" s="234">
        <f>lestvica!S70</f>
        <v>-25</v>
      </c>
      <c r="W23" s="234"/>
      <c r="X23" s="234"/>
      <c r="Y23" s="234">
        <f>lestvica!T70</f>
        <v>0</v>
      </c>
      <c r="Z23" s="234"/>
      <c r="AA23" s="234"/>
      <c r="AB23" s="234">
        <f>lestvica!U70</f>
        <v>10</v>
      </c>
      <c r="AC23" s="234"/>
      <c r="AD23" s="234"/>
    </row>
    <row r="24" spans="1:30" ht="12.75">
      <c r="A24" s="234">
        <v>8</v>
      </c>
      <c r="B24" s="234"/>
      <c r="C24" s="233" t="str">
        <f>lestvica!C71</f>
        <v>NK LIVAR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4">
        <f>lestvica!L71</f>
        <v>12</v>
      </c>
      <c r="N24" s="234"/>
      <c r="O24" s="234"/>
      <c r="P24" s="124">
        <f>lestvica!M71</f>
        <v>3</v>
      </c>
      <c r="Q24" s="125">
        <f>lestvica!N71</f>
        <v>1</v>
      </c>
      <c r="R24" s="126">
        <f>lestvica!O71</f>
        <v>8</v>
      </c>
      <c r="S24" s="128">
        <f>lestvica!P71</f>
        <v>16</v>
      </c>
      <c r="T24" s="125" t="str">
        <f>lestvica!Q71</f>
        <v>:</v>
      </c>
      <c r="U24" s="129">
        <f>lestvica!R71</f>
        <v>42</v>
      </c>
      <c r="V24" s="234">
        <f>lestvica!S71</f>
        <v>-26</v>
      </c>
      <c r="W24" s="234"/>
      <c r="X24" s="234"/>
      <c r="Y24" s="234">
        <f>lestvica!T71</f>
        <v>0</v>
      </c>
      <c r="Z24" s="234"/>
      <c r="AA24" s="234"/>
      <c r="AB24" s="234">
        <f>lestvica!U71</f>
        <v>10</v>
      </c>
      <c r="AC24" s="234"/>
      <c r="AD24" s="234"/>
    </row>
    <row r="25" spans="1:30" ht="12.75">
      <c r="A25" s="234">
        <v>9</v>
      </c>
      <c r="B25" s="234"/>
      <c r="C25" s="233" t="str">
        <f>lestvica!C72</f>
        <v>AGENCIJA 19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4">
        <f>lestvica!L72</f>
        <v>11</v>
      </c>
      <c r="N25" s="234"/>
      <c r="O25" s="234"/>
      <c r="P25" s="124">
        <f>lestvica!M72</f>
        <v>2</v>
      </c>
      <c r="Q25" s="125">
        <f>lestvica!N72</f>
        <v>1</v>
      </c>
      <c r="R25" s="126">
        <f>lestvica!O72</f>
        <v>8</v>
      </c>
      <c r="S25" s="128">
        <f>lestvica!P72</f>
        <v>12</v>
      </c>
      <c r="T25" s="125" t="str">
        <f>lestvica!Q72</f>
        <v>:</v>
      </c>
      <c r="U25" s="129">
        <f>lestvica!R72</f>
        <v>35</v>
      </c>
      <c r="V25" s="234">
        <f>lestvica!S72</f>
        <v>-23</v>
      </c>
      <c r="W25" s="234"/>
      <c r="X25" s="234"/>
      <c r="Y25" s="234">
        <f>lestvica!T72</f>
        <v>0</v>
      </c>
      <c r="Z25" s="234"/>
      <c r="AA25" s="234"/>
      <c r="AB25" s="234">
        <f>lestvica!U72</f>
        <v>7</v>
      </c>
      <c r="AC25" s="234"/>
      <c r="AD25" s="234"/>
    </row>
    <row r="26" spans="1:30" ht="12.75">
      <c r="A26" s="234">
        <v>10</v>
      </c>
      <c r="B26" s="234"/>
      <c r="C26" s="233" t="str">
        <f>lestvica!C73</f>
        <v>NK VRHNIKA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4">
        <f>lestvica!L73</f>
        <v>11</v>
      </c>
      <c r="N26" s="234"/>
      <c r="O26" s="234"/>
      <c r="P26" s="124">
        <f>lestvica!M73</f>
        <v>0</v>
      </c>
      <c r="Q26" s="125">
        <f>lestvica!N73</f>
        <v>2</v>
      </c>
      <c r="R26" s="126">
        <f>lestvica!O73</f>
        <v>9</v>
      </c>
      <c r="S26" s="128">
        <f>lestvica!P73</f>
        <v>7</v>
      </c>
      <c r="T26" s="125" t="str">
        <f>lestvica!Q73</f>
        <v>:</v>
      </c>
      <c r="U26" s="129">
        <f>lestvica!R73</f>
        <v>37</v>
      </c>
      <c r="V26" s="234">
        <f>lestvica!S73</f>
        <v>-30</v>
      </c>
      <c r="W26" s="234"/>
      <c r="X26" s="234"/>
      <c r="Y26" s="234">
        <f>lestvica!T73</f>
        <v>0</v>
      </c>
      <c r="Z26" s="234"/>
      <c r="AA26" s="234"/>
      <c r="AB26" s="234">
        <f>lestvica!U73</f>
        <v>2</v>
      </c>
      <c r="AC26" s="234"/>
      <c r="AD26" s="234"/>
    </row>
    <row r="27" spans="1:30" ht="12.75">
      <c r="A27" s="118"/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8"/>
      <c r="N27" s="118"/>
      <c r="O27" s="118"/>
      <c r="P27" s="118"/>
      <c r="Q27" s="118"/>
      <c r="R27" s="118"/>
      <c r="S27" s="127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</row>
    <row r="32" ht="12.75">
      <c r="AG32">
        <v>1</v>
      </c>
    </row>
    <row r="57" spans="1:30" ht="15.75">
      <c r="A57" s="225" t="str">
        <f>"IZKLJUČITVE"&amp;CHOOSE(AG60,""," *")</f>
        <v>IZKLJUČITVE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</row>
    <row r="58" spans="4:27" ht="12.75">
      <c r="D58" s="226" t="s">
        <v>40</v>
      </c>
      <c r="E58" s="226"/>
      <c r="F58" s="226"/>
      <c r="G58" s="227" t="s">
        <v>35</v>
      </c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</row>
    <row r="59" spans="4:27" ht="12.75">
      <c r="D59" s="219"/>
      <c r="E59" s="219"/>
      <c r="F59" s="219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</row>
    <row r="60" spans="4:33" ht="12.75">
      <c r="D60" s="219"/>
      <c r="E60" s="219"/>
      <c r="F60" s="219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G60">
        <v>1</v>
      </c>
    </row>
    <row r="61" spans="4:27" ht="12.75">
      <c r="D61" s="219"/>
      <c r="E61" s="219"/>
      <c r="F61" s="219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</row>
    <row r="62" spans="4:27" ht="12.75">
      <c r="D62" s="219"/>
      <c r="E62" s="219"/>
      <c r="F62" s="219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</row>
    <row r="63" spans="4:27" ht="12.75">
      <c r="D63" s="219"/>
      <c r="E63" s="219"/>
      <c r="F63" s="219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</row>
    <row r="64" spans="4:27" ht="12.75">
      <c r="D64" s="219"/>
      <c r="E64" s="219"/>
      <c r="F64" s="219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</row>
    <row r="65" spans="4:27" ht="12.75">
      <c r="D65" s="219"/>
      <c r="E65" s="219"/>
      <c r="F65" s="219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</row>
    <row r="66" spans="4:27" ht="12.75">
      <c r="D66" s="219"/>
      <c r="E66" s="219"/>
      <c r="F66" s="219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</row>
    <row r="68" spans="1:30" ht="15.75">
      <c r="A68" s="225" t="str">
        <f>"STRELCI"&amp;CHOOSE(AG60,""," *")</f>
        <v>STRELCI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</row>
    <row r="69" spans="4:27" ht="12.75">
      <c r="D69" s="226" t="s">
        <v>41</v>
      </c>
      <c r="E69" s="226"/>
      <c r="F69" s="226"/>
      <c r="G69" s="227" t="s">
        <v>42</v>
      </c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</row>
    <row r="70" spans="4:27" ht="12.75">
      <c r="D70" s="222"/>
      <c r="E70" s="222"/>
      <c r="F70" s="222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</row>
    <row r="71" spans="4:27" ht="12.75">
      <c r="D71" s="219"/>
      <c r="E71" s="219"/>
      <c r="F71" s="219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</row>
    <row r="72" spans="4:27" ht="12.75">
      <c r="D72" s="219"/>
      <c r="E72" s="219"/>
      <c r="F72" s="219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</row>
    <row r="73" spans="4:27" ht="12.75">
      <c r="D73" s="219"/>
      <c r="E73" s="219"/>
      <c r="F73" s="219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</row>
    <row r="74" spans="4:27" ht="12.75">
      <c r="D74" s="219"/>
      <c r="E74" s="219"/>
      <c r="F74" s="219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</row>
    <row r="75" spans="4:27" ht="12.75">
      <c r="D75" s="219"/>
      <c r="E75" s="219"/>
      <c r="F75" s="219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</row>
    <row r="76" spans="4:27" ht="12.75">
      <c r="D76" s="219"/>
      <c r="E76" s="219"/>
      <c r="F76" s="219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</row>
    <row r="77" spans="4:27" ht="12.75">
      <c r="D77" s="219"/>
      <c r="E77" s="219"/>
      <c r="F77" s="219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</row>
    <row r="78" spans="4:27" ht="12.75">
      <c r="D78" s="219"/>
      <c r="E78" s="219"/>
      <c r="F78" s="219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</row>
  </sheetData>
  <mergeCells count="123">
    <mergeCell ref="AB25:AD25"/>
    <mergeCell ref="A26:B26"/>
    <mergeCell ref="C26:L26"/>
    <mergeCell ref="M26:O26"/>
    <mergeCell ref="V26:X26"/>
    <mergeCell ref="Y26:AA26"/>
    <mergeCell ref="AB26:AD26"/>
    <mergeCell ref="A25:B25"/>
    <mergeCell ref="C25:L25"/>
    <mergeCell ref="M25:O25"/>
    <mergeCell ref="V23:X23"/>
    <mergeCell ref="Y23:AA23"/>
    <mergeCell ref="V25:X25"/>
    <mergeCell ref="Y25:AA25"/>
    <mergeCell ref="AB23:AD23"/>
    <mergeCell ref="A24:B24"/>
    <mergeCell ref="C24:L24"/>
    <mergeCell ref="M24:O24"/>
    <mergeCell ref="V24:X24"/>
    <mergeCell ref="Y24:AA24"/>
    <mergeCell ref="AB24:AD24"/>
    <mergeCell ref="A23:B23"/>
    <mergeCell ref="C23:L23"/>
    <mergeCell ref="M23:O23"/>
    <mergeCell ref="AB21:AD21"/>
    <mergeCell ref="A22:B22"/>
    <mergeCell ref="C22:L22"/>
    <mergeCell ref="M22:O22"/>
    <mergeCell ref="V22:X22"/>
    <mergeCell ref="Y22:AA22"/>
    <mergeCell ref="AB22:AD22"/>
    <mergeCell ref="A21:B21"/>
    <mergeCell ref="C21:L21"/>
    <mergeCell ref="M21:O21"/>
    <mergeCell ref="V19:X19"/>
    <mergeCell ref="Y19:AA19"/>
    <mergeCell ref="V21:X21"/>
    <mergeCell ref="Y21:AA21"/>
    <mergeCell ref="AB19:AD19"/>
    <mergeCell ref="A20:B20"/>
    <mergeCell ref="C20:L20"/>
    <mergeCell ref="M20:O20"/>
    <mergeCell ref="V20:X20"/>
    <mergeCell ref="Y20:AA20"/>
    <mergeCell ref="AB20:AD20"/>
    <mergeCell ref="A19:B19"/>
    <mergeCell ref="C19:L19"/>
    <mergeCell ref="M19:O19"/>
    <mergeCell ref="V17:X17"/>
    <mergeCell ref="Y17:AA17"/>
    <mergeCell ref="AB17:AD17"/>
    <mergeCell ref="A18:B18"/>
    <mergeCell ref="C18:L18"/>
    <mergeCell ref="M18:O18"/>
    <mergeCell ref="V18:X18"/>
    <mergeCell ref="Y18:AA18"/>
    <mergeCell ref="AB18:AD18"/>
    <mergeCell ref="A17:B17"/>
    <mergeCell ref="C17:L17"/>
    <mergeCell ref="M17:O17"/>
    <mergeCell ref="A14:AD14"/>
    <mergeCell ref="A16:B16"/>
    <mergeCell ref="C16:L16"/>
    <mergeCell ref="M16:O16"/>
    <mergeCell ref="P16:R16"/>
    <mergeCell ref="S16:U16"/>
    <mergeCell ref="V16:X16"/>
    <mergeCell ref="Y16:AA16"/>
    <mergeCell ref="D8:M8"/>
    <mergeCell ref="O8:X8"/>
    <mergeCell ref="AB16:AD16"/>
    <mergeCell ref="D9:M9"/>
    <mergeCell ref="O9:X9"/>
    <mergeCell ref="D10:M10"/>
    <mergeCell ref="O10:X10"/>
    <mergeCell ref="D11:M11"/>
    <mergeCell ref="O11:X11"/>
    <mergeCell ref="A1:AD1"/>
    <mergeCell ref="A3:AD3"/>
    <mergeCell ref="D7:M7"/>
    <mergeCell ref="O7:X7"/>
    <mergeCell ref="O6:X6"/>
    <mergeCell ref="D6:M6"/>
    <mergeCell ref="A57:AD57"/>
    <mergeCell ref="D58:F58"/>
    <mergeCell ref="G58:AA58"/>
    <mergeCell ref="D59:F59"/>
    <mergeCell ref="G59:AA59"/>
    <mergeCell ref="D60:F60"/>
    <mergeCell ref="G60:AA60"/>
    <mergeCell ref="D61:F61"/>
    <mergeCell ref="G61:AA61"/>
    <mergeCell ref="D62:F62"/>
    <mergeCell ref="G62:AA62"/>
    <mergeCell ref="D63:F63"/>
    <mergeCell ref="G63:AA63"/>
    <mergeCell ref="D64:F64"/>
    <mergeCell ref="G64:AA64"/>
    <mergeCell ref="D65:F65"/>
    <mergeCell ref="G65:AA65"/>
    <mergeCell ref="D66:F66"/>
    <mergeCell ref="G66:AA66"/>
    <mergeCell ref="A68:AD68"/>
    <mergeCell ref="D69:F69"/>
    <mergeCell ref="G69:AA69"/>
    <mergeCell ref="D70:F70"/>
    <mergeCell ref="G70:AA70"/>
    <mergeCell ref="D71:F71"/>
    <mergeCell ref="G71:AA71"/>
    <mergeCell ref="D72:F72"/>
    <mergeCell ref="G72:AA72"/>
    <mergeCell ref="D73:F73"/>
    <mergeCell ref="G73:AA73"/>
    <mergeCell ref="D74:F74"/>
    <mergeCell ref="G74:AA74"/>
    <mergeCell ref="D75:F75"/>
    <mergeCell ref="G75:AA75"/>
    <mergeCell ref="D78:F78"/>
    <mergeCell ref="G78:AA78"/>
    <mergeCell ref="D76:F76"/>
    <mergeCell ref="G76:AA76"/>
    <mergeCell ref="D77:F77"/>
    <mergeCell ref="G77:AA77"/>
  </mergeCells>
  <printOptions horizontalCentered="1"/>
  <pageMargins left="0.7874015748031497" right="0.7874015748031497" top="0.9055118110236221" bottom="0.7874015748031497" header="0.3937007874015748" footer="0.4330708661417323"/>
  <pageSetup horizontalDpi="600" verticalDpi="600" orientation="portrait" paperSize="9" r:id="rId2"/>
  <headerFooter alignWithMargins="0">
    <oddHeader>&amp;L&amp;"Arial CE,Krepko poševno"&amp;12ND KRANJ VETERANI 2005&amp;R&amp;"Arial CE,Krepko poševno"&amp;12 2009/10</oddHeader>
    <oddFooter>&amp;L&amp;"Arial CE,Krepko poševno"&amp;12Janez Stanonik&amp;R&amp;"Arial CE,Krepko poševno"&amp;12&amp;D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Stanonik</dc:creator>
  <cp:keywords/>
  <dc:description/>
  <cp:lastModifiedBy>Windows</cp:lastModifiedBy>
  <cp:lastPrinted>2009-09-11T07:39:12Z</cp:lastPrinted>
  <dcterms:created xsi:type="dcterms:W3CDTF">2004-12-01T20:25:23Z</dcterms:created>
  <dcterms:modified xsi:type="dcterms:W3CDTF">2010-05-04T10:43:26Z</dcterms:modified>
  <cp:category/>
  <cp:version/>
  <cp:contentType/>
  <cp:contentStatus/>
</cp:coreProperties>
</file>